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25" l="1"/>
  <c r="P25" i="25"/>
  <c r="P24" i="25"/>
  <c r="P23" i="25"/>
  <c r="P22" i="25" l="1"/>
  <c r="C34" i="12"/>
  <c r="C28" i="12" l="1"/>
  <c r="O11" i="31"/>
  <c r="O12" i="31"/>
  <c r="O10" i="31"/>
  <c r="D40" i="11" l="1"/>
  <c r="C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29" i="11" l="1"/>
  <c r="E30" i="11"/>
  <c r="E31" i="11"/>
  <c r="E32" i="11"/>
  <c r="E33" i="11"/>
  <c r="E34" i="11"/>
  <c r="E35" i="11"/>
  <c r="E36" i="11"/>
  <c r="E37" i="11"/>
  <c r="E38" i="11"/>
  <c r="E39" i="11"/>
  <c r="E2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I13" i="31"/>
  <c r="J13" i="31"/>
  <c r="K13" i="31"/>
  <c r="L13" i="31"/>
  <c r="M13" i="31"/>
  <c r="N13" i="31"/>
  <c r="C13" i="31"/>
  <c r="O13" i="31" l="1"/>
  <c r="C15" i="12"/>
  <c r="C7" i="11" l="1"/>
  <c r="C27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27" i="11"/>
  <c r="G7" i="11"/>
  <c r="F7" i="11"/>
  <c r="D7" i="11"/>
  <c r="E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P7" i="25" l="1"/>
  <c r="P37" i="25"/>
  <c r="E40" i="11"/>
  <c r="Q19" i="26"/>
  <c r="E27" i="11"/>
  <c r="P27" i="25"/>
  <c r="P32" i="25"/>
</calcChain>
</file>

<file path=xl/comments1.xml><?xml version="1.0" encoding="utf-8"?>
<comments xmlns="http://schemas.openxmlformats.org/spreadsheetml/2006/main">
  <authors>
    <author>Thành Sĩ</author>
  </authors>
  <commentList>
    <comment ref="F39" author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<sst xmlns="http://schemas.openxmlformats.org/spreadsheetml/2006/main" count="250" uniqueCount="170">
  <si>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</si>
  <si>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</si>
  <si>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</si>
  <si>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</si>
  <si>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</si>
  <si>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</si>
  <si>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</si>
  <si>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</si>
  <si>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</si>
  <si>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</si>
  <si>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</si>
  <si>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</si>
  <si>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</si>
  <si>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</si>
  <si>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</si>
  <si>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</si>
  <si>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</si>
  <si>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</si>
  <si>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</si>
  <si>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</si>
  <si>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</si>
  <si>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</si>
  <si>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</si>
  <si>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</si>
  <si>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</si>
  <si>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</si>
  <si>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</si>
  <si>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</si>
  <si>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</si>
  <si>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</si>
  <si>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</si>
  <si>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</si>
  <si>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</si>
  <si>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</si>
  <si>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</si>
  <si>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</si>
  <si>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</si>
  <si>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</si>
  <si>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</si>
  <si>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</si>
  <si>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</si>
  <si>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</si>
  <si>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</si>
  <si>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Nguy cơ trung bình (cấp 2)</t>
  </si>
  <si>
    <t>Nguy cơ cao (cấp 3)</t>
  </si>
  <si>
    <t>Nguy cơ rất cao (cấp 4)</t>
  </si>
  <si>
    <t>IV</t>
  </si>
  <si>
    <t>Phân loại cấp độ dịch cấp xã</t>
  </si>
  <si>
    <t>V</t>
  </si>
  <si>
    <t>Phân loại cấp độ dịch khóm/ấp</t>
  </si>
  <si>
    <t>VI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</si>
  <si>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</si>
  <si>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</si>
  <si>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</si>
  <si>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</si>
  <si>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</si>
  <si>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</si>
  <si>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</si>
  <si>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</si>
  <si>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</si>
  <si>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</si>
  <si>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</si>
  <si>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</si>
  <si>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</si>
  <si>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</si>
  <si>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</si>
  <si>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</si>
  <si>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</si>
  <si>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</si>
  <si>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</si>
  <si>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</si>
  <si>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</si>
  <si>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</si>
  <si>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</si>
  <si>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</si>
  <si>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</si>
  <si>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</si>
  <si>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</si>
  <si>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</si>
  <si>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</si>
  <si>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</si>
  <si>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</si>
  <si>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</si>
  <si>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</si>
  <si>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</si>
  <si>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</si>
  <si>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</si>
  <si>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</si>
  <si>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</si>
  <si>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</si>
  <si>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</si>
  <si>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</si>
  <si>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</si>
  <si>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</si>
  <si>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</si>
  <si>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</si>
  <si>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</si>
  <si>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</si>
  <si>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</si>
  <si>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</si>
  <si>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</si>
  <si>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</si>
  <si>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</si>
  <si>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</si>
  <si>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</si>
  <si>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</si>
  <si>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</si>
  <si>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</si>
  <si>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</si>
  <si>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</si>
  <si>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</si>
  <si>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</si>
  <si>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</si>
  <si>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</si>
  <si>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</si>
  <si>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</si>
  <si>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</si>
  <si>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</si>
  <si>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</si>
  <si>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</si>
  <si>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</si>
  <si>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</si>
  <si>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</si>
  <si>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</si>
  <si>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(95,97%)</t>
  </si>
  <si>
    <t>Số ca triệu chứng trung bình</t>
  </si>
  <si>
    <t>Chiếm (2,02%)</t>
  </si>
  <si>
    <t>Số ca nặng</t>
  </si>
  <si>
    <t>Chiếm (1,35%) (BV Sa Đéc: 58, BV Phổi: 43; ĐKKV Hồng Ngự: 14, ĐKKV Tháp Mười: 08)</t>
  </si>
  <si>
    <t>1.4</t>
  </si>
  <si>
    <t>Số ca rất nặng</t>
  </si>
  <si>
    <t>Chiếm 63 (0,66%) (BV Sa Đéc: 38; BV Phổi: 22)</t>
  </si>
  <si>
    <t>1.5</t>
  </si>
  <si>
    <t>Số xét nghiệm âm tính hoặc dương tính với CT &gt;=30</t>
  </si>
  <si>
    <t>Âm tính</t>
  </si>
  <si>
    <t>Dương tính với CT &gt;= 30</t>
  </si>
  <si>
    <t>1.6</t>
  </si>
  <si>
    <t>F0 quản lý tại nhà, nơi lưu trú</t>
  </si>
  <si>
    <t>0 </t>
  </si>
  <si>
    <t>Hoàn thành điều trị</t>
  </si>
  <si>
    <t>Cộng dồn: 23.799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</si>
  <si>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</si>
  <si>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</si>
  <si>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</si>
  <si>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</si>
  <si>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</si>
  <si>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</si>
  <si>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394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</si>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</sst>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b/>
      <sz val="14"/>
      <color rgb="FF000000"/>
      <name val="Times New Roman"/>
      <family val="1"/>
    </font>
    <font>
      <i/>
      <sz val="12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sz val="14"/>
      <color rgb="FF000000"/>
      <name val="Times New Roman"/>
      <family val="1"/>
    </font>
    <font>
      <sz val="14"/>
      <color rgb="FF000000"/>
      <name val="Times New Roman"/>
      <family val="1"/>
      <charset val="1"/>
    </font>
    <font>
      <i/>
      <sz val="13"/>
      <color rgb="FF000000"/>
      <name val="Times New Roman"/>
      <family val="1"/>
    </font>
    <font>
      <b/>
      <i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</cellStyleXfs>
  <cellXfs count="213">
    <xf numFmtId="0" fontId="0" fillId="0" borderId="0" xfId="0"/>
    <xf numFmtId="0" fontId="8" fillId="0" borderId="0" xfId="0" applyFont="1"/>
    <xf numFmtId="0" fontId="6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3" fontId="8" fillId="0" borderId="0" xfId="0" applyNumberFormat="1" applyFont="1"/>
    <xf numFmtId="0" fontId="17" fillId="0" borderId="0" xfId="0" applyFont="1"/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3" fontId="18" fillId="0" borderId="14" xfId="0" applyNumberFormat="1" applyFont="1" applyBorder="1" applyAlignment="1">
      <alignment horizontal="center" vertical="center"/>
    </xf>
    <xf numFmtId="3" fontId="18" fillId="0" borderId="11" xfId="0" applyNumberFormat="1" applyFont="1" applyBorder="1" applyAlignment="1" applyProtection="1">
      <alignment horizontal="center" vertical="center"/>
      <protection locked="0"/>
    </xf>
    <xf numFmtId="3" fontId="18" fillId="0" borderId="16" xfId="0" applyNumberFormat="1" applyFont="1" applyBorder="1" applyAlignment="1">
      <alignment horizontal="center" vertical="center"/>
    </xf>
    <xf numFmtId="3" fontId="18" fillId="0" borderId="2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3" fontId="18" fillId="0" borderId="15" xfId="0" applyNumberFormat="1" applyFont="1" applyBorder="1" applyAlignment="1">
      <alignment horizontal="center" vertical="center"/>
    </xf>
    <xf numFmtId="3" fontId="18" fillId="0" borderId="1" xfId="1" applyNumberFormat="1" applyFont="1" applyBorder="1" applyAlignment="1" applyProtection="1">
      <alignment horizontal="center" vertical="center" wrapText="1"/>
      <protection locked="0"/>
    </xf>
    <xf numFmtId="3" fontId="18" fillId="0" borderId="18" xfId="0" applyNumberFormat="1" applyFont="1" applyBorder="1" applyAlignment="1">
      <alignment horizontal="center" vertical="center"/>
    </xf>
    <xf numFmtId="3" fontId="18" fillId="0" borderId="16" xfId="1" applyNumberFormat="1" applyFont="1" applyBorder="1" applyAlignment="1" applyProtection="1">
      <alignment horizontal="center" vertical="center" wrapText="1"/>
      <protection locked="0"/>
    </xf>
    <xf numFmtId="3" fontId="18" fillId="0" borderId="5" xfId="1" applyNumberFormat="1" applyFont="1" applyBorder="1" applyAlignment="1" applyProtection="1">
      <alignment horizontal="center" vertical="center" wrapText="1"/>
      <protection locked="0"/>
    </xf>
    <xf numFmtId="3" fontId="18" fillId="0" borderId="14" xfId="3" applyNumberFormat="1" applyFont="1" applyFill="1" applyBorder="1" applyAlignment="1">
      <alignment horizontal="center" vertical="center"/>
    </xf>
    <xf numFmtId="3" fontId="18" fillId="0" borderId="11" xfId="1" applyNumberFormat="1" applyFont="1" applyBorder="1" applyAlignment="1" applyProtection="1">
      <alignment horizontal="center" vertical="center" wrapText="1"/>
      <protection locked="0"/>
    </xf>
    <xf numFmtId="1" fontId="19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5" xfId="0" applyNumberFormat="1" applyFont="1" applyBorder="1" applyAlignment="1" applyProtection="1">
      <alignment horizontal="center" vertical="center"/>
      <protection locked="0"/>
    </xf>
    <xf numFmtId="1" fontId="19" fillId="0" borderId="2" xfId="1" applyNumberFormat="1" applyFont="1" applyBorder="1" applyAlignment="1" applyProtection="1">
      <alignment horizontal="center" vertical="center" wrapText="1"/>
      <protection locked="0"/>
    </xf>
    <xf numFmtId="1" fontId="19" fillId="0" borderId="2" xfId="1" applyNumberFormat="1" applyFont="1" applyBorder="1" applyAlignment="1" applyProtection="1">
      <alignment horizontal="left" vertical="center" wrapText="1"/>
      <protection locked="0"/>
    </xf>
    <xf numFmtId="3" fontId="19" fillId="0" borderId="5" xfId="1" applyNumberFormat="1" applyFont="1" applyBorder="1" applyAlignment="1" applyProtection="1">
      <alignment horizontal="center" vertical="center" wrapText="1"/>
      <protection locked="0"/>
    </xf>
    <xf numFmtId="1" fontId="18" fillId="0" borderId="2" xfId="1" applyNumberFormat="1" applyFont="1" applyBorder="1" applyAlignment="1" applyProtection="1">
      <alignment horizontal="center" vertical="center" wrapText="1"/>
      <protection locked="0"/>
    </xf>
    <xf numFmtId="1" fontId="18" fillId="0" borderId="2" xfId="1" applyNumberFormat="1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19" fillId="2" borderId="2" xfId="1" applyNumberFormat="1" applyFont="1" applyFill="1" applyBorder="1" applyAlignment="1" applyProtection="1">
      <alignment horizontal="left" vertical="center" wrapText="1"/>
      <protection locked="0"/>
    </xf>
    <xf numFmtId="3" fontId="18" fillId="0" borderId="13" xfId="1" applyNumberFormat="1" applyFont="1" applyBorder="1" applyAlignment="1" applyProtection="1">
      <alignment horizontal="center" vertical="center" wrapText="1"/>
      <protection locked="0"/>
    </xf>
    <xf numFmtId="3" fontId="18" fillId="0" borderId="13" xfId="0" applyNumberFormat="1" applyFont="1" applyBorder="1" applyAlignment="1" applyProtection="1">
      <alignment horizontal="center" vertical="center" wrapText="1"/>
      <protection locked="0"/>
    </xf>
    <xf numFmtId="3" fontId="18" fillId="0" borderId="13" xfId="0" applyNumberFormat="1" applyFont="1" applyBorder="1" applyAlignment="1" applyProtection="1">
      <alignment horizontal="center" vertical="center"/>
      <protection locked="0"/>
    </xf>
    <xf numFmtId="3" fontId="18" fillId="0" borderId="13" xfId="0" applyNumberFormat="1" applyFont="1" applyBorder="1" applyProtection="1">
      <protection locked="0"/>
    </xf>
    <xf numFmtId="1" fontId="19" fillId="2" borderId="13" xfId="0" applyNumberFormat="1" applyFont="1" applyFill="1" applyBorder="1" applyAlignment="1" applyProtection="1">
      <alignment horizontal="center" vertical="center"/>
      <protection locked="0"/>
    </xf>
    <xf numFmtId="1" fontId="20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0" fillId="2" borderId="2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18" fillId="0" borderId="1" xfId="0" applyNumberFormat="1" applyFont="1" applyBorder="1" applyProtection="1"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1" fontId="18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8" fillId="2" borderId="2" xfId="1" applyNumberFormat="1" applyFont="1" applyFill="1" applyBorder="1" applyAlignment="1" applyProtection="1">
      <alignment horizontal="left" vertical="center" wrapText="1"/>
      <protection locked="0"/>
    </xf>
    <xf numFmtId="3" fontId="18" fillId="2" borderId="11" xfId="0" applyNumberFormat="1" applyFont="1" applyFill="1" applyBorder="1" applyAlignment="1" applyProtection="1">
      <alignment horizontal="center" vertical="center"/>
      <protection locked="0"/>
    </xf>
    <xf numFmtId="3" fontId="19" fillId="2" borderId="11" xfId="0" applyNumberFormat="1" applyFont="1" applyFill="1" applyBorder="1" applyAlignment="1" applyProtection="1">
      <alignment horizontal="center" vertical="center"/>
      <protection locked="0"/>
    </xf>
    <xf numFmtId="3" fontId="18" fillId="0" borderId="5" xfId="0" applyNumberFormat="1" applyFont="1" applyBorder="1" applyAlignment="1" applyProtection="1">
      <alignment horizontal="center" vertical="center"/>
      <protection locked="0"/>
    </xf>
    <xf numFmtId="3" fontId="18" fillId="0" borderId="5" xfId="0" applyNumberFormat="1" applyFont="1" applyBorder="1" applyProtection="1">
      <protection locked="0"/>
    </xf>
    <xf numFmtId="3" fontId="19" fillId="2" borderId="5" xfId="0" applyNumberFormat="1" applyFont="1" applyFill="1" applyBorder="1" applyAlignment="1" applyProtection="1">
      <alignment horizontal="center" vertical="center"/>
      <protection locked="0"/>
    </xf>
    <xf numFmtId="1" fontId="19" fillId="2" borderId="5" xfId="1" applyNumberFormat="1" applyFont="1" applyFill="1" applyBorder="1" applyAlignment="1" applyProtection="1">
      <alignment horizontal="left" vertical="center" wrapText="1"/>
      <protection locked="0"/>
    </xf>
    <xf numFmtId="3" fontId="18" fillId="0" borderId="5" xfId="0" applyNumberFormat="1" applyFont="1" applyBorder="1" applyAlignment="1">
      <alignment horizontal="center" vertical="center"/>
    </xf>
    <xf numFmtId="3" fontId="18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9" fillId="0" borderId="5" xfId="1" applyNumberFormat="1" applyFont="1" applyBorder="1" applyAlignment="1" applyProtection="1">
      <alignment horizontal="center" vertical="center" wrapText="1"/>
      <protection locked="0"/>
    </xf>
    <xf numFmtId="3" fontId="18" fillId="0" borderId="5" xfId="0" applyNumberFormat="1" applyFont="1" applyBorder="1" applyAlignment="1" applyProtection="1">
      <alignment horizontal="center" vertical="center" wrapText="1"/>
      <protection locked="0"/>
    </xf>
    <xf numFmtId="1" fontId="18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6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7" fillId="0" borderId="4" xfId="0" applyFont="1" applyBorder="1"/>
    <xf numFmtId="0" fontId="7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21" fillId="0" borderId="1" xfId="0" applyFont="1" applyBorder="1"/>
    <xf numFmtId="0" fontId="19" fillId="0" borderId="2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left" vertical="center" wrapText="1"/>
    </xf>
    <xf numFmtId="3" fontId="19" fillId="0" borderId="1" xfId="1" applyNumberFormat="1" applyFont="1" applyBorder="1" applyAlignment="1">
      <alignment horizontal="right" vertical="center" wrapText="1"/>
    </xf>
    <xf numFmtId="0" fontId="22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/>
    <xf numFmtId="0" fontId="21" fillId="0" borderId="1" xfId="0" applyFont="1" applyBorder="1" applyAlignment="1">
      <alignment horizontal="right"/>
    </xf>
    <xf numFmtId="3" fontId="18" fillId="0" borderId="1" xfId="1" applyNumberFormat="1" applyFont="1" applyBorder="1" applyAlignment="1">
      <alignment horizontal="right" vertical="center" wrapText="1"/>
    </xf>
    <xf numFmtId="0" fontId="23" fillId="0" borderId="1" xfId="0" applyFont="1" applyBorder="1"/>
    <xf numFmtId="0" fontId="22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3" fontId="19" fillId="0" borderId="3" xfId="1" applyNumberFormat="1" applyFont="1" applyBorder="1" applyAlignment="1">
      <alignment horizontal="right" vertical="center"/>
    </xf>
    <xf numFmtId="3" fontId="19" fillId="0" borderId="1" xfId="1" applyNumberFormat="1" applyFont="1" applyBorder="1" applyAlignment="1">
      <alignment horizontal="right" vertical="center"/>
    </xf>
    <xf numFmtId="3" fontId="19" fillId="0" borderId="1" xfId="1" applyNumberFormat="1" applyFont="1" applyBorder="1" applyAlignment="1">
      <alignment vertical="center"/>
    </xf>
    <xf numFmtId="0" fontId="18" fillId="0" borderId="4" xfId="0" applyFont="1" applyBorder="1"/>
    <xf numFmtId="0" fontId="18" fillId="0" borderId="5" xfId="0" applyFont="1" applyBorder="1"/>
    <xf numFmtId="0" fontId="21" fillId="0" borderId="9" xfId="0" applyFont="1" applyBorder="1"/>
    <xf numFmtId="0" fontId="23" fillId="0" borderId="9" xfId="0" applyFont="1" applyBorder="1"/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7" fillId="0" borderId="0" xfId="0" applyNumberFormat="1" applyFont="1" applyAlignment="1">
      <alignment horizontal="center" vertical="center"/>
    </xf>
    <xf numFmtId="10" fontId="6" fillId="0" borderId="5" xfId="0" applyNumberFormat="1" applyFont="1" applyBorder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22" fillId="0" borderId="0" xfId="0" applyNumberFormat="1" applyFont="1"/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/>
    </xf>
    <xf numFmtId="0" fontId="6" fillId="0" borderId="9" xfId="0" applyFont="1" applyBorder="1"/>
    <xf numFmtId="0" fontId="21" fillId="0" borderId="9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7" fillId="0" borderId="0" xfId="1" applyFont="1" applyAlignment="1">
      <alignment horizontal="center" vertical="center"/>
    </xf>
    <xf numFmtId="0" fontId="23" fillId="0" borderId="9" xfId="0" applyFont="1" applyBorder="1" applyAlignment="1">
      <alignment horizontal="center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1" fontId="19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18" fillId="0" borderId="11" xfId="0" applyNumberFormat="1" applyFont="1" applyBorder="1" applyAlignment="1">
      <alignment horizontal="center" vertical="center"/>
    </xf>
    <xf numFmtId="3" fontId="18" fillId="0" borderId="14" xfId="0" applyNumberFormat="1" applyFont="1" applyBorder="1" applyAlignment="1" applyProtection="1">
      <alignment horizontal="center" vertical="center" wrapText="1"/>
      <protection locked="0"/>
    </xf>
    <xf numFmtId="3" fontId="18" fillId="0" borderId="16" xfId="0" applyNumberFormat="1" applyFont="1" applyBorder="1" applyProtection="1">
      <protection locked="0"/>
    </xf>
    <xf numFmtId="1" fontId="18" fillId="2" borderId="11" xfId="0" applyNumberFormat="1" applyFont="1" applyFill="1" applyBorder="1" applyAlignment="1">
      <alignment horizontal="center" vertical="center"/>
    </xf>
    <xf numFmtId="1" fontId="18" fillId="0" borderId="5" xfId="0" applyNumberFormat="1" applyFont="1" applyBorder="1" applyAlignment="1">
      <alignment horizontal="left" vertical="center"/>
    </xf>
    <xf numFmtId="1" fontId="19" fillId="0" borderId="5" xfId="0" applyNumberFormat="1" applyFont="1" applyBorder="1" applyAlignment="1">
      <alignment horizontal="center" vertical="center"/>
    </xf>
    <xf numFmtId="1" fontId="18" fillId="2" borderId="12" xfId="0" applyNumberFormat="1" applyFont="1" applyFill="1" applyBorder="1" applyAlignment="1">
      <alignment horizontal="center" vertical="center"/>
    </xf>
    <xf numFmtId="1" fontId="18" fillId="0" borderId="13" xfId="0" applyNumberFormat="1" applyFont="1" applyBorder="1" applyAlignment="1">
      <alignment horizontal="left" vertical="center"/>
    </xf>
    <xf numFmtId="1" fontId="18" fillId="2" borderId="5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vertical="center"/>
    </xf>
    <xf numFmtId="3" fontId="18" fillId="0" borderId="1" xfId="0" applyNumberFormat="1" applyFont="1" applyBorder="1" applyAlignment="1" applyProtection="1">
      <alignment horizontal="center" vertical="center" wrapText="1"/>
      <protection locked="0"/>
    </xf>
    <xf numFmtId="3" fontId="18" fillId="0" borderId="14" xfId="1" applyNumberFormat="1" applyFont="1" applyBorder="1" applyAlignment="1" applyProtection="1">
      <alignment horizontal="center" vertical="center" wrapText="1"/>
      <protection locked="0"/>
    </xf>
    <xf numFmtId="1" fontId="18" fillId="0" borderId="11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3" fontId="19" fillId="0" borderId="2" xfId="1" applyNumberFormat="1" applyFont="1" applyBorder="1" applyAlignment="1">
      <alignment horizontal="right" vertical="center"/>
    </xf>
    <xf numFmtId="3" fontId="19" fillId="0" borderId="1" xfId="1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 wrapText="1"/>
    </xf>
    <xf numFmtId="0" fontId="18" fillId="0" borderId="1" xfId="0" applyFont="1" applyBorder="1" applyAlignment="1">
      <alignment horizontal="right" wrapText="1"/>
    </xf>
    <xf numFmtId="3" fontId="18" fillId="0" borderId="1" xfId="1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wrapText="1"/>
    </xf>
    <xf numFmtId="0" fontId="18" fillId="0" borderId="2" xfId="0" applyFont="1" applyBorder="1" applyAlignment="1">
      <alignment horizontal="right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" fontId="19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11" xfId="0" applyNumberFormat="1" applyFont="1" applyFill="1" applyBorder="1" applyAlignment="1" applyProtection="1">
      <alignment horizontal="center" vertical="center"/>
      <protection locked="0"/>
    </xf>
    <xf numFmtId="1" fontId="19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right"/>
    </xf>
    <xf numFmtId="0" fontId="16" fillId="0" borderId="1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1" fillId="0" borderId="0" xfId="0" applyFont="1" applyAlignment="1"/>
  </cellXfs>
  <cellStyles count="7">
    <cellStyle name="Normal" xfId="0" builtinId="0"/>
    <cellStyle name="Normal 2" xfId="1"/>
    <cellStyle name="Normal 2 2" xfId="2"/>
    <cellStyle name="Normal 2 2 2" xfId="5"/>
    <cellStyle name="Normal 2 3" xfId="6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12" sqref="D12"/>
    </sheetView>
  </sheetViews>
  <sheetFormatPr defaultColWidth="9.28515625" defaultRowHeight="15" x14ac:dyDescent="0.25"/>
  <cols>
    <col min="1" max="1" width="9.28515625" style="8"/>
    <col min="2" max="2" width="33.85546875" style="8" customWidth="1"/>
    <col min="3" max="3" width="11.140625" style="8" customWidth="1"/>
    <col min="4" max="4" width="11.42578125" style="8" customWidth="1"/>
    <col min="5" max="5" width="10.140625" style="8" customWidth="1"/>
    <col min="6" max="6" width="10.42578125" style="8" customWidth="1"/>
    <col min="7" max="7" width="11" style="8" customWidth="1"/>
    <col min="8" max="8" width="11.28515625" style="8" customWidth="1"/>
    <col min="9" max="9" width="11" style="8" customWidth="1"/>
    <col min="10" max="10" width="10.42578125" style="8" customWidth="1"/>
    <col min="11" max="11" width="10.140625" style="8" customWidth="1"/>
    <col min="12" max="12" width="11.7109375" style="8" customWidth="1"/>
    <col min="13" max="14" width="10.140625" style="8" customWidth="1"/>
    <col min="15" max="15" width="9.28515625" style="8"/>
    <col min="16" max="16" width="11.28515625" style="8" customWidth="1"/>
    <col min="17" max="16384" width="9.28515625" style="8"/>
  </cols>
  <sheetData>
    <row r="1" spans="1:16" ht="15.75" x14ac:dyDescent="0.25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16" ht="15.75" x14ac:dyDescent="0.25">
      <c r="A2" s="178" t="s">
        <v>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</row>
    <row r="3" spans="1:16" ht="38.25" customHeight="1" x14ac:dyDescent="0.25">
      <c r="A3" s="179" t="s">
        <v>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</row>
    <row r="4" spans="1:16" ht="15.75" x14ac:dyDescent="0.25">
      <c r="A4" s="17"/>
      <c r="B4" s="17"/>
      <c r="C4" s="17"/>
      <c r="D4" s="17"/>
      <c r="E4" s="17"/>
      <c r="F4" s="18"/>
      <c r="G4" s="18"/>
      <c r="H4" s="18"/>
      <c r="I4" s="18"/>
      <c r="J4" s="18"/>
      <c r="K4" s="18"/>
      <c r="L4" s="18"/>
      <c r="M4" s="18"/>
      <c r="N4" s="18"/>
      <c r="O4" s="18"/>
      <c r="P4" s="19"/>
    </row>
    <row r="5" spans="1:16" ht="21.75" customHeight="1" x14ac:dyDescent="0.25">
      <c r="A5" s="180" t="s">
        <v>3</v>
      </c>
      <c r="B5" s="180" t="s">
        <v>4</v>
      </c>
      <c r="C5" s="182" t="s">
        <v>5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3" t="s">
        <v>6</v>
      </c>
    </row>
    <row r="6" spans="1:16" ht="33" x14ac:dyDescent="0.25">
      <c r="A6" s="181"/>
      <c r="B6" s="181"/>
      <c r="C6" s="32" t="s">
        <v>7</v>
      </c>
      <c r="D6" s="34" t="s">
        <v>8</v>
      </c>
      <c r="E6" s="32" t="s">
        <v>9</v>
      </c>
      <c r="F6" s="32" t="s">
        <v>10</v>
      </c>
      <c r="G6" s="34" t="s">
        <v>11</v>
      </c>
      <c r="H6" s="34" t="s">
        <v>12</v>
      </c>
      <c r="I6" s="34" t="s">
        <v>13</v>
      </c>
      <c r="J6" s="34" t="s">
        <v>14</v>
      </c>
      <c r="K6" s="34" t="s">
        <v>15</v>
      </c>
      <c r="L6" s="34" t="s">
        <v>16</v>
      </c>
      <c r="M6" s="34" t="s">
        <v>17</v>
      </c>
      <c r="N6" s="34" t="s">
        <v>18</v>
      </c>
      <c r="O6" s="35" t="s">
        <v>19</v>
      </c>
      <c r="P6" s="184"/>
    </row>
    <row r="7" spans="1:16" ht="30" customHeight="1" x14ac:dyDescent="0.25">
      <c r="A7" s="36" t="s">
        <v>20</v>
      </c>
      <c r="B7" s="37" t="s">
        <v>21</v>
      </c>
      <c r="C7" s="38">
        <f t="shared" ref="C7:O7" si="0">SUM(C8:C12)</f>
        <v>52</v>
      </c>
      <c r="D7" s="38">
        <f t="shared" si="0"/>
        <v>29</v>
      </c>
      <c r="E7" s="38">
        <f t="shared" si="0"/>
        <v>15</v>
      </c>
      <c r="F7" s="38">
        <f t="shared" si="0"/>
        <v>3</v>
      </c>
      <c r="G7" s="38">
        <f t="shared" si="0"/>
        <v>149</v>
      </c>
      <c r="H7" s="38">
        <f t="shared" si="0"/>
        <v>96</v>
      </c>
      <c r="I7" s="38">
        <f t="shared" si="0"/>
        <v>37</v>
      </c>
      <c r="J7" s="38">
        <f t="shared" si="0"/>
        <v>117</v>
      </c>
      <c r="K7" s="38">
        <f t="shared" si="0"/>
        <v>46</v>
      </c>
      <c r="L7" s="38">
        <f t="shared" si="0"/>
        <v>0</v>
      </c>
      <c r="M7" s="38">
        <f t="shared" si="0"/>
        <v>2</v>
      </c>
      <c r="N7" s="38">
        <f t="shared" si="0"/>
        <v>48</v>
      </c>
      <c r="O7" s="38">
        <f t="shared" si="0"/>
        <v>201</v>
      </c>
      <c r="P7" s="35">
        <f t="shared" ref="P7:P12" si="1">SUM(C7:O7)</f>
        <v>795</v>
      </c>
    </row>
    <row r="8" spans="1:16" ht="30" customHeight="1" x14ac:dyDescent="0.25">
      <c r="A8" s="39">
        <v>1</v>
      </c>
      <c r="B8" s="40" t="s">
        <v>22</v>
      </c>
      <c r="C8" s="41"/>
      <c r="D8" s="42"/>
      <c r="E8" s="42"/>
      <c r="F8" s="42"/>
      <c r="G8" s="43"/>
      <c r="H8" s="43"/>
      <c r="I8" s="43"/>
      <c r="J8" s="43"/>
      <c r="K8" s="43"/>
      <c r="L8" s="43"/>
      <c r="M8" s="43"/>
      <c r="N8" s="43"/>
      <c r="O8" s="44">
        <v>181</v>
      </c>
      <c r="P8" s="35">
        <f t="shared" si="1"/>
        <v>181</v>
      </c>
    </row>
    <row r="9" spans="1:16" ht="30" customHeight="1" x14ac:dyDescent="0.25">
      <c r="A9" s="39">
        <v>2</v>
      </c>
      <c r="B9" s="40" t="s">
        <v>23</v>
      </c>
      <c r="C9" s="45">
        <v>33</v>
      </c>
      <c r="D9" s="46">
        <v>19</v>
      </c>
      <c r="E9" s="46"/>
      <c r="F9" s="46">
        <v>1</v>
      </c>
      <c r="G9" s="47">
        <v>110</v>
      </c>
      <c r="H9" s="47">
        <v>51</v>
      </c>
      <c r="I9" s="47">
        <v>26</v>
      </c>
      <c r="J9" s="47">
        <v>89</v>
      </c>
      <c r="K9" s="47"/>
      <c r="L9" s="47"/>
      <c r="M9" s="47">
        <v>2</v>
      </c>
      <c r="N9" s="47"/>
      <c r="O9" s="48"/>
      <c r="P9" s="35">
        <f t="shared" si="1"/>
        <v>331</v>
      </c>
    </row>
    <row r="10" spans="1:16" ht="30" customHeight="1" x14ac:dyDescent="0.25">
      <c r="A10" s="39">
        <v>3</v>
      </c>
      <c r="B10" s="40" t="s">
        <v>24</v>
      </c>
      <c r="C10" s="45">
        <v>19</v>
      </c>
      <c r="D10" s="46">
        <v>10</v>
      </c>
      <c r="E10" s="46">
        <v>15</v>
      </c>
      <c r="F10" s="46">
        <v>2</v>
      </c>
      <c r="G10" s="47">
        <v>39</v>
      </c>
      <c r="H10" s="47">
        <v>45</v>
      </c>
      <c r="I10" s="47">
        <v>11</v>
      </c>
      <c r="J10" s="47">
        <v>28</v>
      </c>
      <c r="K10" s="47">
        <v>46</v>
      </c>
      <c r="L10" s="47"/>
      <c r="M10" s="47"/>
      <c r="N10" s="47">
        <v>48</v>
      </c>
      <c r="O10" s="48"/>
      <c r="P10" s="35">
        <f t="shared" si="1"/>
        <v>263</v>
      </c>
    </row>
    <row r="11" spans="1:16" ht="30" customHeight="1" x14ac:dyDescent="0.25">
      <c r="A11" s="39">
        <v>4</v>
      </c>
      <c r="B11" s="40" t="s">
        <v>25</v>
      </c>
      <c r="C11" s="49"/>
      <c r="D11" s="50"/>
      <c r="E11" s="50"/>
      <c r="F11" s="50"/>
      <c r="G11" s="51"/>
      <c r="H11" s="51"/>
      <c r="I11" s="51"/>
      <c r="J11" s="51"/>
      <c r="K11" s="51"/>
      <c r="L11" s="51"/>
      <c r="M11" s="51"/>
      <c r="N11" s="51"/>
      <c r="O11" s="52">
        <v>5</v>
      </c>
      <c r="P11" s="35">
        <f t="shared" si="1"/>
        <v>5</v>
      </c>
    </row>
    <row r="12" spans="1:16" ht="30" customHeight="1" x14ac:dyDescent="0.25">
      <c r="A12" s="39">
        <v>5</v>
      </c>
      <c r="B12" s="40" t="s">
        <v>26</v>
      </c>
      <c r="C12" s="49"/>
      <c r="D12" s="50"/>
      <c r="E12" s="50"/>
      <c r="F12" s="50"/>
      <c r="G12" s="51"/>
      <c r="H12" s="51"/>
      <c r="I12" s="51"/>
      <c r="J12" s="51"/>
      <c r="K12" s="51"/>
      <c r="L12" s="51"/>
      <c r="M12" s="51"/>
      <c r="N12" s="51"/>
      <c r="O12" s="52">
        <v>15</v>
      </c>
      <c r="P12" s="35">
        <f t="shared" si="1"/>
        <v>15</v>
      </c>
    </row>
    <row r="13" spans="1:16" ht="30" customHeight="1" x14ac:dyDescent="0.25">
      <c r="A13" s="33" t="s">
        <v>27</v>
      </c>
      <c r="B13" s="53" t="s">
        <v>28</v>
      </c>
      <c r="C13" s="54"/>
      <c r="D13" s="55"/>
      <c r="E13" s="54"/>
      <c r="F13" s="54"/>
      <c r="G13" s="56"/>
      <c r="H13" s="56"/>
      <c r="I13" s="56"/>
      <c r="J13" s="56"/>
      <c r="K13" s="56"/>
      <c r="L13" s="56"/>
      <c r="M13" s="56"/>
      <c r="N13" s="56"/>
      <c r="O13" s="57"/>
      <c r="P13" s="58"/>
    </row>
    <row r="14" spans="1:16" ht="30" customHeight="1" x14ac:dyDescent="0.25">
      <c r="A14" s="59">
        <v>1</v>
      </c>
      <c r="B14" s="60" t="s">
        <v>29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2"/>
      <c r="P14" s="63"/>
    </row>
    <row r="15" spans="1:16" ht="30" customHeight="1" x14ac:dyDescent="0.25">
      <c r="A15" s="64" t="s">
        <v>30</v>
      </c>
      <c r="B15" s="65" t="s">
        <v>31</v>
      </c>
      <c r="C15" s="66">
        <v>132</v>
      </c>
      <c r="D15" s="66">
        <v>0</v>
      </c>
      <c r="E15" s="66">
        <v>0</v>
      </c>
      <c r="F15" s="66">
        <v>103</v>
      </c>
      <c r="G15" s="66">
        <v>106</v>
      </c>
      <c r="H15" s="66">
        <v>202</v>
      </c>
      <c r="I15" s="66">
        <v>3</v>
      </c>
      <c r="J15" s="66">
        <v>46</v>
      </c>
      <c r="K15" s="66">
        <v>35</v>
      </c>
      <c r="L15" s="66">
        <v>0</v>
      </c>
      <c r="M15" s="66">
        <v>14</v>
      </c>
      <c r="N15" s="66">
        <v>7</v>
      </c>
      <c r="O15" s="21"/>
      <c r="P15" s="67">
        <f>SUM(C15:N15)</f>
        <v>648</v>
      </c>
    </row>
    <row r="16" spans="1:16" ht="30" customHeight="1" x14ac:dyDescent="0.25">
      <c r="A16" s="64" t="s">
        <v>32</v>
      </c>
      <c r="B16" s="65" t="s">
        <v>33</v>
      </c>
      <c r="C16" s="66">
        <v>535</v>
      </c>
      <c r="D16" s="66">
        <v>248</v>
      </c>
      <c r="E16" s="66">
        <v>560</v>
      </c>
      <c r="F16" s="66">
        <v>549</v>
      </c>
      <c r="G16" s="66">
        <v>303</v>
      </c>
      <c r="H16" s="66">
        <v>751</v>
      </c>
      <c r="I16" s="66">
        <v>248</v>
      </c>
      <c r="J16" s="66">
        <v>705</v>
      </c>
      <c r="K16" s="66">
        <v>603</v>
      </c>
      <c r="L16" s="66">
        <v>25</v>
      </c>
      <c r="M16" s="66">
        <v>170</v>
      </c>
      <c r="N16" s="66">
        <v>460</v>
      </c>
      <c r="O16" s="68"/>
      <c r="P16" s="67">
        <f>SUM(C16:N16)</f>
        <v>5157</v>
      </c>
    </row>
    <row r="17" spans="1:16" ht="30" customHeight="1" x14ac:dyDescent="0.25">
      <c r="A17" s="64" t="s">
        <v>34</v>
      </c>
      <c r="B17" s="65" t="s">
        <v>35</v>
      </c>
      <c r="C17" s="66">
        <v>5164</v>
      </c>
      <c r="D17" s="66">
        <v>3548</v>
      </c>
      <c r="E17" s="66">
        <v>2557</v>
      </c>
      <c r="F17" s="66">
        <v>4918</v>
      </c>
      <c r="G17" s="66">
        <v>4190</v>
      </c>
      <c r="H17" s="66">
        <v>3845</v>
      </c>
      <c r="I17" s="66">
        <v>2297</v>
      </c>
      <c r="J17" s="66">
        <v>2649</v>
      </c>
      <c r="K17" s="66">
        <v>3973</v>
      </c>
      <c r="L17" s="66">
        <v>1055</v>
      </c>
      <c r="M17" s="66">
        <v>2697</v>
      </c>
      <c r="N17" s="66">
        <v>2116</v>
      </c>
      <c r="O17" s="68"/>
      <c r="P17" s="67">
        <f>SUM(C17:N17)</f>
        <v>39009</v>
      </c>
    </row>
    <row r="18" spans="1:16" ht="30" customHeight="1" x14ac:dyDescent="0.25">
      <c r="A18" s="59">
        <v>2</v>
      </c>
      <c r="B18" s="60" t="s">
        <v>36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9"/>
      <c r="P18" s="70"/>
    </row>
    <row r="19" spans="1:16" ht="30" customHeight="1" x14ac:dyDescent="0.25">
      <c r="A19" s="64" t="s">
        <v>37</v>
      </c>
      <c r="B19" s="65" t="s">
        <v>31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9"/>
      <c r="P19" s="67">
        <f>SUM(C19:N19)</f>
        <v>0</v>
      </c>
    </row>
    <row r="20" spans="1:16" ht="30" customHeight="1" x14ac:dyDescent="0.25">
      <c r="A20" s="64" t="s">
        <v>38</v>
      </c>
      <c r="B20" s="65" t="s">
        <v>33</v>
      </c>
      <c r="C20" s="66">
        <v>0</v>
      </c>
      <c r="D20" s="66">
        <v>0</v>
      </c>
      <c r="E20" s="66">
        <v>5</v>
      </c>
      <c r="F20" s="66">
        <v>0</v>
      </c>
      <c r="G20" s="66">
        <v>0</v>
      </c>
      <c r="H20" s="66">
        <v>155</v>
      </c>
      <c r="I20" s="66">
        <v>242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9"/>
      <c r="P20" s="67">
        <f>SUM(C20:N20)</f>
        <v>402</v>
      </c>
    </row>
    <row r="21" spans="1:16" ht="30" customHeight="1" x14ac:dyDescent="0.25">
      <c r="A21" s="64" t="s">
        <v>39</v>
      </c>
      <c r="B21" s="65" t="s">
        <v>35</v>
      </c>
      <c r="C21" s="66">
        <v>1119</v>
      </c>
      <c r="D21" s="66">
        <v>2883</v>
      </c>
      <c r="E21" s="66">
        <v>3243</v>
      </c>
      <c r="F21" s="66">
        <v>2745</v>
      </c>
      <c r="G21" s="66">
        <v>2038</v>
      </c>
      <c r="H21" s="66">
        <v>3731</v>
      </c>
      <c r="I21" s="66">
        <v>1372</v>
      </c>
      <c r="J21" s="66">
        <v>1891</v>
      </c>
      <c r="K21" s="66">
        <v>697</v>
      </c>
      <c r="L21" s="66">
        <v>1254</v>
      </c>
      <c r="M21" s="66">
        <v>2822</v>
      </c>
      <c r="N21" s="66">
        <v>1454</v>
      </c>
      <c r="O21" s="69"/>
      <c r="P21" s="67">
        <f>SUM(C21:N21)</f>
        <v>25249</v>
      </c>
    </row>
    <row r="22" spans="1:16" ht="30" customHeight="1" x14ac:dyDescent="0.25">
      <c r="A22" s="33" t="s">
        <v>40</v>
      </c>
      <c r="B22" s="152" t="s">
        <v>41</v>
      </c>
      <c r="C22" s="153"/>
      <c r="D22" s="154"/>
      <c r="E22" s="29"/>
      <c r="F22" s="29"/>
      <c r="G22" s="68"/>
      <c r="H22" s="68"/>
      <c r="I22" s="68"/>
      <c r="J22" s="68"/>
      <c r="K22" s="68"/>
      <c r="L22" s="68"/>
      <c r="M22" s="68"/>
      <c r="N22" s="68"/>
      <c r="O22" s="155"/>
      <c r="P22" s="35">
        <f>SUM(P23:P26)</f>
        <v>12</v>
      </c>
    </row>
    <row r="23" spans="1:16" ht="30" customHeight="1" x14ac:dyDescent="0.25">
      <c r="A23" s="156">
        <v>1</v>
      </c>
      <c r="B23" s="157" t="s">
        <v>42</v>
      </c>
      <c r="C23" s="27"/>
      <c r="D23" s="23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72"/>
      <c r="P23" s="158">
        <f>SUM(C23:O23)</f>
        <v>0</v>
      </c>
    </row>
    <row r="24" spans="1:16" ht="30" customHeight="1" x14ac:dyDescent="0.25">
      <c r="A24" s="156">
        <v>2</v>
      </c>
      <c r="B24" s="157" t="s">
        <v>43</v>
      </c>
      <c r="C24" s="25">
        <v>1</v>
      </c>
      <c r="D24" s="24"/>
      <c r="E24" s="20">
        <v>1</v>
      </c>
      <c r="F24" s="20">
        <v>1</v>
      </c>
      <c r="G24" s="20">
        <v>1</v>
      </c>
      <c r="H24" s="20">
        <v>1</v>
      </c>
      <c r="I24" s="20">
        <v>1</v>
      </c>
      <c r="J24" s="20">
        <v>1</v>
      </c>
      <c r="K24" s="20">
        <v>1</v>
      </c>
      <c r="L24" s="20">
        <v>1</v>
      </c>
      <c r="M24" s="20">
        <v>1</v>
      </c>
      <c r="N24" s="20">
        <v>1</v>
      </c>
      <c r="O24" s="72"/>
      <c r="P24" s="158">
        <f>SUM(C24:O24)</f>
        <v>11</v>
      </c>
    </row>
    <row r="25" spans="1:16" ht="30" customHeight="1" x14ac:dyDescent="0.25">
      <c r="A25" s="159">
        <v>3</v>
      </c>
      <c r="B25" s="160" t="s">
        <v>44</v>
      </c>
      <c r="C25" s="26"/>
      <c r="D25" s="24">
        <v>1</v>
      </c>
      <c r="E25" s="20"/>
      <c r="F25" s="30"/>
      <c r="G25" s="20"/>
      <c r="H25" s="20"/>
      <c r="I25" s="20"/>
      <c r="J25" s="20"/>
      <c r="K25" s="20"/>
      <c r="L25" s="20"/>
      <c r="M25" s="20"/>
      <c r="N25" s="20"/>
      <c r="O25" s="72"/>
      <c r="P25" s="158">
        <f>SUM(C25:O25)</f>
        <v>1</v>
      </c>
    </row>
    <row r="26" spans="1:16" ht="30" customHeight="1" x14ac:dyDescent="0.25">
      <c r="A26" s="161">
        <v>4</v>
      </c>
      <c r="B26" s="162" t="s">
        <v>45</v>
      </c>
      <c r="C26" s="24"/>
      <c r="D26" s="24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72"/>
      <c r="P26" s="158">
        <f>SUM(C26:O26)</f>
        <v>0</v>
      </c>
    </row>
    <row r="27" spans="1:16" ht="30" customHeight="1" x14ac:dyDescent="0.25">
      <c r="A27" s="33" t="s">
        <v>46</v>
      </c>
      <c r="B27" s="152" t="s">
        <v>47</v>
      </c>
      <c r="C27" s="153"/>
      <c r="D27" s="154"/>
      <c r="E27" s="29"/>
      <c r="F27" s="29"/>
      <c r="G27" s="68"/>
      <c r="H27" s="68"/>
      <c r="I27" s="68"/>
      <c r="J27" s="68"/>
      <c r="K27" s="68"/>
      <c r="L27" s="68"/>
      <c r="M27" s="68"/>
      <c r="N27" s="68"/>
      <c r="O27" s="155"/>
      <c r="P27" s="35">
        <f>SUM(P28:P31)</f>
        <v>143</v>
      </c>
    </row>
    <row r="28" spans="1:16" ht="30" customHeight="1" x14ac:dyDescent="0.25">
      <c r="A28" s="156">
        <v>1</v>
      </c>
      <c r="B28" s="157" t="s">
        <v>42</v>
      </c>
      <c r="C28" s="27"/>
      <c r="D28" s="23">
        <v>3</v>
      </c>
      <c r="E28" s="20">
        <v>5</v>
      </c>
      <c r="F28" s="20"/>
      <c r="G28" s="20">
        <v>2</v>
      </c>
      <c r="H28" s="20">
        <v>4</v>
      </c>
      <c r="I28" s="20"/>
      <c r="J28" s="20"/>
      <c r="K28" s="20">
        <v>5</v>
      </c>
      <c r="L28" s="20"/>
      <c r="M28" s="20"/>
      <c r="N28" s="20"/>
      <c r="O28" s="72"/>
      <c r="P28" s="158">
        <f>SUM(C28:O28)</f>
        <v>19</v>
      </c>
    </row>
    <row r="29" spans="1:16" ht="30" customHeight="1" x14ac:dyDescent="0.25">
      <c r="A29" s="156">
        <v>2</v>
      </c>
      <c r="B29" s="157" t="s">
        <v>43</v>
      </c>
      <c r="C29" s="25">
        <v>4</v>
      </c>
      <c r="D29" s="24">
        <v>4</v>
      </c>
      <c r="E29" s="20">
        <v>8</v>
      </c>
      <c r="F29" s="20">
        <v>5</v>
      </c>
      <c r="G29" s="20">
        <v>10</v>
      </c>
      <c r="H29" s="20">
        <v>13</v>
      </c>
      <c r="I29" s="20">
        <v>1</v>
      </c>
      <c r="J29" s="20">
        <v>9</v>
      </c>
      <c r="K29" s="20">
        <v>3</v>
      </c>
      <c r="L29" s="20">
        <v>7</v>
      </c>
      <c r="M29" s="20">
        <v>10</v>
      </c>
      <c r="N29" s="20">
        <v>3</v>
      </c>
      <c r="O29" s="72"/>
      <c r="P29" s="158">
        <f>SUM(C29:O29)</f>
        <v>77</v>
      </c>
    </row>
    <row r="30" spans="1:16" ht="30" customHeight="1" x14ac:dyDescent="0.25">
      <c r="A30" s="159">
        <v>3</v>
      </c>
      <c r="B30" s="160" t="s">
        <v>44</v>
      </c>
      <c r="C30" s="26">
        <v>5</v>
      </c>
      <c r="D30" s="24">
        <v>4</v>
      </c>
      <c r="E30" s="20"/>
      <c r="F30" s="30">
        <v>6</v>
      </c>
      <c r="G30" s="20">
        <v>3</v>
      </c>
      <c r="H30" s="20">
        <v>1</v>
      </c>
      <c r="I30" s="20">
        <v>12</v>
      </c>
      <c r="J30" s="20">
        <v>4</v>
      </c>
      <c r="K30" s="20">
        <v>4</v>
      </c>
      <c r="L30" s="20"/>
      <c r="M30" s="20"/>
      <c r="N30" s="20">
        <v>6</v>
      </c>
      <c r="O30" s="72"/>
      <c r="P30" s="158">
        <f>SUM(C30:O30)</f>
        <v>45</v>
      </c>
    </row>
    <row r="31" spans="1:16" ht="30" customHeight="1" x14ac:dyDescent="0.25">
      <c r="A31" s="161">
        <v>4</v>
      </c>
      <c r="B31" s="162" t="s">
        <v>45</v>
      </c>
      <c r="C31" s="24"/>
      <c r="D31" s="24">
        <v>1</v>
      </c>
      <c r="E31" s="20"/>
      <c r="F31" s="20">
        <v>1</v>
      </c>
      <c r="G31" s="20"/>
      <c r="H31" s="20"/>
      <c r="I31" s="20"/>
      <c r="J31" s="20"/>
      <c r="K31" s="20"/>
      <c r="L31" s="20"/>
      <c r="M31" s="20"/>
      <c r="N31" s="20"/>
      <c r="O31" s="72"/>
      <c r="P31" s="158">
        <f>SUM(C31:O31)</f>
        <v>2</v>
      </c>
    </row>
    <row r="32" spans="1:16" ht="30" customHeight="1" x14ac:dyDescent="0.25">
      <c r="A32" s="32" t="s">
        <v>48</v>
      </c>
      <c r="B32" s="152" t="s">
        <v>49</v>
      </c>
      <c r="C32" s="24"/>
      <c r="D32" s="163"/>
      <c r="E32" s="164"/>
      <c r="F32" s="31"/>
      <c r="G32" s="21"/>
      <c r="H32" s="21"/>
      <c r="I32" s="21"/>
      <c r="J32" s="21"/>
      <c r="K32" s="21"/>
      <c r="L32" s="21"/>
      <c r="M32" s="21"/>
      <c r="N32" s="21"/>
      <c r="O32" s="69"/>
      <c r="P32" s="35">
        <f>SUM(P33:P36)</f>
        <v>698</v>
      </c>
    </row>
    <row r="33" spans="1:16" ht="30" customHeight="1" x14ac:dyDescent="0.25">
      <c r="A33" s="156">
        <v>1</v>
      </c>
      <c r="B33" s="165" t="s">
        <v>42</v>
      </c>
      <c r="C33" s="27">
        <v>8</v>
      </c>
      <c r="D33" s="23">
        <v>49</v>
      </c>
      <c r="E33" s="22">
        <v>24</v>
      </c>
      <c r="F33" s="22"/>
      <c r="G33" s="22">
        <v>15</v>
      </c>
      <c r="H33" s="22">
        <v>55</v>
      </c>
      <c r="I33" s="22">
        <v>4</v>
      </c>
      <c r="J33" s="22"/>
      <c r="K33" s="22">
        <v>24</v>
      </c>
      <c r="L33" s="22"/>
      <c r="M33" s="22"/>
      <c r="N33" s="22">
        <v>7</v>
      </c>
      <c r="O33" s="72"/>
      <c r="P33" s="158">
        <f>SUM(C33:O33)</f>
        <v>186</v>
      </c>
    </row>
    <row r="34" spans="1:16" ht="30" customHeight="1" x14ac:dyDescent="0.25">
      <c r="A34" s="156">
        <v>2</v>
      </c>
      <c r="B34" s="157" t="s">
        <v>43</v>
      </c>
      <c r="C34" s="20">
        <v>5</v>
      </c>
      <c r="D34" s="24">
        <v>21</v>
      </c>
      <c r="E34" s="20">
        <v>42</v>
      </c>
      <c r="F34" s="20">
        <v>19</v>
      </c>
      <c r="G34" s="20">
        <v>41</v>
      </c>
      <c r="H34" s="20">
        <v>23</v>
      </c>
      <c r="I34" s="20">
        <v>10</v>
      </c>
      <c r="J34" s="20">
        <v>45</v>
      </c>
      <c r="K34" s="20">
        <v>14</v>
      </c>
      <c r="L34" s="20">
        <v>33</v>
      </c>
      <c r="M34" s="20">
        <v>41</v>
      </c>
      <c r="N34" s="20">
        <v>11</v>
      </c>
      <c r="O34" s="72"/>
      <c r="P34" s="158">
        <f>SUM(C34:O34)</f>
        <v>305</v>
      </c>
    </row>
    <row r="35" spans="1:16" ht="30" customHeight="1" x14ac:dyDescent="0.25">
      <c r="A35" s="159">
        <v>3</v>
      </c>
      <c r="B35" s="160" t="s">
        <v>44</v>
      </c>
      <c r="C35" s="28">
        <v>24</v>
      </c>
      <c r="D35" s="24">
        <v>5</v>
      </c>
      <c r="E35" s="20"/>
      <c r="F35" s="30">
        <v>33</v>
      </c>
      <c r="G35" s="20">
        <v>11</v>
      </c>
      <c r="H35" s="20">
        <v>11</v>
      </c>
      <c r="I35" s="20">
        <v>48</v>
      </c>
      <c r="J35" s="20">
        <v>7</v>
      </c>
      <c r="K35" s="20">
        <v>20</v>
      </c>
      <c r="L35" s="20"/>
      <c r="M35" s="20"/>
      <c r="N35" s="20">
        <v>20</v>
      </c>
      <c r="O35" s="72"/>
      <c r="P35" s="158">
        <f>SUM(C35:O35)</f>
        <v>179</v>
      </c>
    </row>
    <row r="36" spans="1:16" ht="30" customHeight="1" x14ac:dyDescent="0.25">
      <c r="A36" s="161">
        <v>4</v>
      </c>
      <c r="B36" s="162" t="s">
        <v>45</v>
      </c>
      <c r="C36" s="29"/>
      <c r="D36" s="20">
        <v>2</v>
      </c>
      <c r="E36" s="20"/>
      <c r="F36" s="20">
        <v>19</v>
      </c>
      <c r="G36" s="20">
        <v>2</v>
      </c>
      <c r="H36" s="20">
        <v>2</v>
      </c>
      <c r="I36" s="20"/>
      <c r="J36" s="20">
        <v>3</v>
      </c>
      <c r="K36" s="20"/>
      <c r="L36" s="20"/>
      <c r="M36" s="20"/>
      <c r="N36" s="20"/>
      <c r="O36" s="72"/>
      <c r="P36" s="158">
        <f>SUM(C36:O36)</f>
        <v>28</v>
      </c>
    </row>
    <row r="37" spans="1:16" ht="30" customHeight="1" x14ac:dyDescent="0.25">
      <c r="A37" s="32" t="s">
        <v>50</v>
      </c>
      <c r="B37" s="71" t="s">
        <v>51</v>
      </c>
      <c r="C37" s="72"/>
      <c r="D37" s="73"/>
      <c r="E37" s="29"/>
      <c r="F37" s="29"/>
      <c r="G37" s="29"/>
      <c r="H37" s="29"/>
      <c r="I37" s="29"/>
      <c r="J37" s="29"/>
      <c r="K37" s="29"/>
      <c r="L37" s="73"/>
      <c r="M37" s="29"/>
      <c r="N37" s="73"/>
      <c r="O37" s="29"/>
      <c r="P37" s="74">
        <f>P38+P40</f>
        <v>545</v>
      </c>
    </row>
    <row r="38" spans="1:16" ht="30" customHeight="1" x14ac:dyDescent="0.25">
      <c r="A38" s="64">
        <v>1</v>
      </c>
      <c r="B38" s="65" t="s">
        <v>52</v>
      </c>
      <c r="C38" s="29">
        <v>0</v>
      </c>
      <c r="D38" s="75">
        <v>10</v>
      </c>
      <c r="E38" s="29">
        <v>3</v>
      </c>
      <c r="F38" s="29">
        <v>2</v>
      </c>
      <c r="G38" s="68">
        <v>48</v>
      </c>
      <c r="H38" s="68">
        <v>18</v>
      </c>
      <c r="I38" s="68">
        <v>2</v>
      </c>
      <c r="J38" s="68">
        <v>0</v>
      </c>
      <c r="K38" s="68">
        <v>0</v>
      </c>
      <c r="L38" s="68">
        <v>4</v>
      </c>
      <c r="M38" s="68">
        <v>7</v>
      </c>
      <c r="N38" s="68">
        <v>0</v>
      </c>
      <c r="O38" s="68"/>
      <c r="P38" s="67">
        <f t="shared" ref="P38:P41" si="2">SUM(C38:N38)</f>
        <v>94</v>
      </c>
    </row>
    <row r="39" spans="1:16" ht="30" customHeight="1" x14ac:dyDescent="0.25">
      <c r="A39" s="64">
        <v>2</v>
      </c>
      <c r="B39" s="76" t="s">
        <v>31</v>
      </c>
      <c r="C39" s="72">
        <v>0</v>
      </c>
      <c r="D39" s="72">
        <v>0</v>
      </c>
      <c r="E39" s="72">
        <v>0</v>
      </c>
      <c r="F39" s="72">
        <v>0</v>
      </c>
      <c r="G39" s="72">
        <v>3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68"/>
      <c r="P39" s="67">
        <f t="shared" si="2"/>
        <v>3</v>
      </c>
    </row>
    <row r="40" spans="1:16" ht="30" customHeight="1" x14ac:dyDescent="0.25">
      <c r="A40" s="64">
        <v>3</v>
      </c>
      <c r="B40" s="65" t="s">
        <v>53</v>
      </c>
      <c r="C40" s="72">
        <v>49</v>
      </c>
      <c r="D40" s="75">
        <v>100</v>
      </c>
      <c r="E40" s="29">
        <v>15</v>
      </c>
      <c r="F40" s="29">
        <v>24</v>
      </c>
      <c r="G40" s="68">
        <v>141</v>
      </c>
      <c r="H40" s="68">
        <v>17</v>
      </c>
      <c r="I40" s="68">
        <v>22</v>
      </c>
      <c r="J40" s="68">
        <v>25</v>
      </c>
      <c r="K40" s="68">
        <v>19</v>
      </c>
      <c r="L40" s="68">
        <v>5</v>
      </c>
      <c r="M40" s="68">
        <v>27</v>
      </c>
      <c r="N40" s="68">
        <v>7</v>
      </c>
      <c r="O40" s="68"/>
      <c r="P40" s="67">
        <f t="shared" si="2"/>
        <v>451</v>
      </c>
    </row>
    <row r="41" spans="1:16" ht="30" customHeight="1" x14ac:dyDescent="0.25">
      <c r="A41" s="64">
        <v>4</v>
      </c>
      <c r="B41" s="65" t="s">
        <v>31</v>
      </c>
      <c r="C41" s="72">
        <v>0</v>
      </c>
      <c r="D41" s="72">
        <v>0</v>
      </c>
      <c r="E41" s="72">
        <v>0</v>
      </c>
      <c r="F41" s="72">
        <v>0</v>
      </c>
      <c r="G41" s="72">
        <v>3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68"/>
      <c r="P41" s="67">
        <f t="shared" si="2"/>
        <v>3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E9" sqref="E9"/>
    </sheetView>
  </sheetViews>
  <sheetFormatPr defaultColWidth="9.28515625" defaultRowHeight="15" x14ac:dyDescent="0.25"/>
  <cols>
    <col min="1" max="1" width="4.28515625" style="1" customWidth="1"/>
    <col min="2" max="2" width="36.710937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28515625" style="1"/>
  </cols>
  <sheetData>
    <row r="1" spans="1:5" ht="15.75" x14ac:dyDescent="0.25">
      <c r="A1" s="187" t="s">
        <v>54</v>
      </c>
      <c r="B1" s="187"/>
      <c r="C1" s="187"/>
      <c r="D1" s="187"/>
      <c r="E1" s="187"/>
    </row>
    <row r="2" spans="1:5" ht="25.5" customHeight="1" x14ac:dyDescent="0.25">
      <c r="A2" s="188" t="s">
        <v>55</v>
      </c>
      <c r="B2" s="188"/>
      <c r="C2" s="188"/>
      <c r="D2" s="188"/>
      <c r="E2" s="188"/>
    </row>
    <row r="3" spans="1:5" ht="29.25" customHeight="1" x14ac:dyDescent="0.25">
      <c r="A3" s="189" t="s">
        <v>2</v>
      </c>
      <c r="B3" s="189"/>
      <c r="C3" s="189"/>
      <c r="D3" s="189"/>
      <c r="E3" s="189"/>
    </row>
    <row r="4" spans="1:5" ht="25.5" customHeight="1" x14ac:dyDescent="0.25">
      <c r="A4" s="190"/>
      <c r="B4" s="190"/>
      <c r="C4" s="5"/>
      <c r="D4" s="5"/>
      <c r="E4" s="88" t="s">
        <v>56</v>
      </c>
    </row>
    <row r="5" spans="1:5" ht="30" customHeight="1" x14ac:dyDescent="0.25">
      <c r="A5" s="191" t="s">
        <v>57</v>
      </c>
      <c r="B5" s="191" t="s">
        <v>58</v>
      </c>
      <c r="C5" s="185" t="s">
        <v>31</v>
      </c>
      <c r="D5" s="186"/>
      <c r="E5" s="192"/>
    </row>
    <row r="6" spans="1:5" ht="30" customHeight="1" x14ac:dyDescent="0.25">
      <c r="A6" s="191"/>
      <c r="B6" s="191"/>
      <c r="C6" s="90" t="s">
        <v>59</v>
      </c>
      <c r="D6" s="90" t="s">
        <v>60</v>
      </c>
      <c r="E6" s="90" t="s">
        <v>33</v>
      </c>
    </row>
    <row r="7" spans="1:5" ht="30" customHeight="1" x14ac:dyDescent="0.25">
      <c r="A7" s="91">
        <v>1</v>
      </c>
      <c r="B7" s="92" t="s">
        <v>61</v>
      </c>
      <c r="C7" s="77">
        <v>795</v>
      </c>
      <c r="D7" s="77">
        <v>590</v>
      </c>
      <c r="E7" s="77">
        <v>9105</v>
      </c>
    </row>
    <row r="8" spans="1:5" ht="30" customHeight="1" x14ac:dyDescent="0.25">
      <c r="A8" s="91">
        <v>2</v>
      </c>
      <c r="B8" s="92" t="s">
        <v>62</v>
      </c>
      <c r="C8" s="77">
        <v>14</v>
      </c>
      <c r="D8" s="77">
        <v>6</v>
      </c>
      <c r="E8" s="77">
        <v>64</v>
      </c>
    </row>
    <row r="9" spans="1:5" ht="30" customHeight="1" x14ac:dyDescent="0.25">
      <c r="A9" s="91">
        <v>3</v>
      </c>
      <c r="B9" s="93" t="s">
        <v>63</v>
      </c>
      <c r="C9" s="77">
        <v>689</v>
      </c>
      <c r="D9" s="77">
        <v>25</v>
      </c>
      <c r="E9" s="77">
        <v>12835</v>
      </c>
    </row>
    <row r="10" spans="1:5" ht="30" customHeight="1" x14ac:dyDescent="0.25">
      <c r="A10" s="185" t="s">
        <v>6</v>
      </c>
      <c r="B10" s="186"/>
      <c r="C10" s="94">
        <f>SUM(C7:C9)</f>
        <v>1498</v>
      </c>
      <c r="D10" s="94">
        <f t="shared" ref="D10:E10" si="0">SUM(D7:D9)</f>
        <v>621</v>
      </c>
      <c r="E10" s="94">
        <f t="shared" si="0"/>
        <v>22004</v>
      </c>
    </row>
    <row r="12" spans="1:5" ht="15.75" x14ac:dyDescent="0.25">
      <c r="B12" s="14"/>
      <c r="C12" s="15"/>
      <c r="D12" s="15"/>
      <c r="E12" s="15"/>
    </row>
    <row r="13" spans="1:5" x14ac:dyDescent="0.25">
      <c r="C13" s="13"/>
      <c r="D13" s="13"/>
      <c r="E13" s="13"/>
    </row>
    <row r="14" spans="1:5" ht="15.75" x14ac:dyDescent="0.25">
      <c r="C14" s="16"/>
      <c r="D14" s="16"/>
      <c r="E14" s="13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topLeftCell="A46" zoomScaleNormal="100" workbookViewId="0">
      <selection activeCell="D4" sqref="D4"/>
    </sheetView>
  </sheetViews>
  <sheetFormatPr defaultColWidth="8.7109375" defaultRowHeight="18.75" x14ac:dyDescent="0.3"/>
  <cols>
    <col min="1" max="1" width="8" style="11" customWidth="1"/>
    <col min="2" max="2" width="36.28515625" style="12" customWidth="1"/>
    <col min="3" max="3" width="16" style="11" customWidth="1"/>
    <col min="4" max="4" width="11.85546875" style="11" customWidth="1"/>
    <col min="5" max="5" width="13.5703125" style="11" customWidth="1"/>
    <col min="6" max="6" width="10" style="11" customWidth="1"/>
    <col min="7" max="7" width="11.140625" style="11" customWidth="1"/>
    <col min="8" max="16384" width="8.7109375" style="11"/>
  </cols>
  <sheetData>
    <row r="1" spans="1:7" x14ac:dyDescent="0.3">
      <c r="A1" s="193" t="s">
        <v>64</v>
      </c>
      <c r="B1" s="193"/>
      <c r="C1" s="193"/>
      <c r="D1" s="193"/>
      <c r="E1" s="193"/>
      <c r="F1" s="193"/>
      <c r="G1" s="193"/>
    </row>
    <row r="2" spans="1:7" ht="36.75" customHeight="1" x14ac:dyDescent="0.3">
      <c r="A2" s="198" t="s">
        <v>65</v>
      </c>
      <c r="B2" s="198"/>
      <c r="C2" s="198"/>
      <c r="D2" s="198"/>
      <c r="E2" s="198"/>
      <c r="F2" s="198"/>
      <c r="G2" s="198"/>
    </row>
    <row r="3" spans="1:7" ht="32.25" customHeight="1" x14ac:dyDescent="0.3">
      <c r="A3" s="197" t="s">
        <v>2</v>
      </c>
      <c r="B3" s="197"/>
      <c r="C3" s="197"/>
      <c r="D3" s="197"/>
      <c r="E3" s="197"/>
      <c r="F3" s="197"/>
      <c r="G3" s="197"/>
    </row>
    <row r="4" spans="1:7" ht="27" customHeight="1" x14ac:dyDescent="0.35">
      <c r="A4" s="166"/>
      <c r="B4" s="167"/>
      <c r="C4" s="166"/>
      <c r="D4" s="168"/>
      <c r="E4" s="194" t="s">
        <v>66</v>
      </c>
      <c r="F4" s="194"/>
      <c r="G4" s="194"/>
    </row>
    <row r="5" spans="1:7" ht="39.75" customHeight="1" x14ac:dyDescent="0.3">
      <c r="A5" s="195" t="s">
        <v>3</v>
      </c>
      <c r="B5" s="196" t="s">
        <v>67</v>
      </c>
      <c r="C5" s="199" t="s">
        <v>68</v>
      </c>
      <c r="D5" s="199"/>
      <c r="E5" s="199"/>
      <c r="F5" s="200" t="s">
        <v>69</v>
      </c>
      <c r="G5" s="200"/>
    </row>
    <row r="6" spans="1:7" ht="42" customHeight="1" x14ac:dyDescent="0.3">
      <c r="A6" s="195"/>
      <c r="B6" s="196"/>
      <c r="C6" s="96" t="s">
        <v>70</v>
      </c>
      <c r="D6" s="97" t="s">
        <v>71</v>
      </c>
      <c r="E6" s="96" t="s">
        <v>72</v>
      </c>
      <c r="F6" s="96" t="s">
        <v>73</v>
      </c>
      <c r="G6" s="98" t="s">
        <v>74</v>
      </c>
    </row>
    <row r="7" spans="1:7" ht="21.95" customHeight="1" x14ac:dyDescent="0.3">
      <c r="A7" s="99" t="s">
        <v>20</v>
      </c>
      <c r="B7" s="100" t="s">
        <v>25</v>
      </c>
      <c r="C7" s="101">
        <f>SUM(C8:C26)</f>
        <v>3352</v>
      </c>
      <c r="D7" s="101">
        <f>SUM(D8:D26)</f>
        <v>1883</v>
      </c>
      <c r="E7" s="101">
        <f t="shared" ref="E7" si="0">C7-D7</f>
        <v>1469</v>
      </c>
      <c r="F7" s="101">
        <f>SUM(F8:F26)</f>
        <v>192</v>
      </c>
      <c r="G7" s="101">
        <f>SUM(G8:G26)</f>
        <v>379</v>
      </c>
    </row>
    <row r="8" spans="1:7" ht="21.95" customHeight="1" x14ac:dyDescent="0.3">
      <c r="A8" s="102">
        <v>1</v>
      </c>
      <c r="B8" s="103" t="s">
        <v>75</v>
      </c>
      <c r="C8" s="104">
        <v>160</v>
      </c>
      <c r="D8" s="105">
        <v>221</v>
      </c>
      <c r="E8" s="106">
        <f t="shared" ref="E8:E26" si="1">C8-D8</f>
        <v>-61</v>
      </c>
      <c r="F8" s="107">
        <v>64</v>
      </c>
      <c r="G8" s="107">
        <v>145</v>
      </c>
    </row>
    <row r="9" spans="1:7" ht="21.95" customHeight="1" x14ac:dyDescent="0.3">
      <c r="A9" s="102">
        <v>2</v>
      </c>
      <c r="B9" s="103" t="s">
        <v>76</v>
      </c>
      <c r="C9" s="104">
        <v>100</v>
      </c>
      <c r="D9" s="105">
        <v>88</v>
      </c>
      <c r="E9" s="106">
        <f t="shared" si="1"/>
        <v>12</v>
      </c>
      <c r="F9" s="95">
        <v>19</v>
      </c>
      <c r="G9" s="95">
        <v>39</v>
      </c>
    </row>
    <row r="10" spans="1:7" ht="21.95" customHeight="1" x14ac:dyDescent="0.3">
      <c r="A10" s="102">
        <v>3</v>
      </c>
      <c r="B10" s="103" t="s">
        <v>77</v>
      </c>
      <c r="C10" s="104">
        <v>20</v>
      </c>
      <c r="D10" s="105">
        <v>85</v>
      </c>
      <c r="E10" s="106">
        <f t="shared" si="1"/>
        <v>-65</v>
      </c>
      <c r="F10" s="95">
        <v>4</v>
      </c>
      <c r="G10" s="95">
        <v>4</v>
      </c>
    </row>
    <row r="11" spans="1:7" ht="21.95" customHeight="1" x14ac:dyDescent="0.3">
      <c r="A11" s="102">
        <v>4</v>
      </c>
      <c r="B11" s="103" t="s">
        <v>78</v>
      </c>
      <c r="C11" s="104">
        <v>20</v>
      </c>
      <c r="D11" s="105">
        <v>152</v>
      </c>
      <c r="E11" s="106">
        <f t="shared" si="1"/>
        <v>-132</v>
      </c>
      <c r="F11" s="95">
        <v>2</v>
      </c>
      <c r="G11" s="95">
        <v>7</v>
      </c>
    </row>
    <row r="12" spans="1:7" ht="21.95" customHeight="1" x14ac:dyDescent="0.3">
      <c r="A12" s="102">
        <v>5</v>
      </c>
      <c r="B12" s="103" t="s">
        <v>79</v>
      </c>
      <c r="C12" s="104">
        <v>250</v>
      </c>
      <c r="D12" s="105">
        <v>171</v>
      </c>
      <c r="E12" s="106">
        <f t="shared" si="1"/>
        <v>79</v>
      </c>
      <c r="F12" s="107">
        <v>21</v>
      </c>
      <c r="G12" s="107">
        <v>39</v>
      </c>
    </row>
    <row r="13" spans="1:7" ht="21.95" customHeight="1" x14ac:dyDescent="0.3">
      <c r="A13" s="102">
        <v>6</v>
      </c>
      <c r="B13" s="103" t="s">
        <v>80</v>
      </c>
      <c r="C13" s="104">
        <v>130</v>
      </c>
      <c r="D13" s="105">
        <v>118</v>
      </c>
      <c r="E13" s="106">
        <f t="shared" si="1"/>
        <v>12</v>
      </c>
      <c r="F13" s="95">
        <v>14</v>
      </c>
      <c r="G13" s="95">
        <v>32</v>
      </c>
    </row>
    <row r="14" spans="1:7" ht="21.95" customHeight="1" x14ac:dyDescent="0.3">
      <c r="A14" s="102">
        <v>7</v>
      </c>
      <c r="B14" s="103" t="s">
        <v>81</v>
      </c>
      <c r="C14" s="104">
        <v>260</v>
      </c>
      <c r="D14" s="105">
        <v>233</v>
      </c>
      <c r="E14" s="106">
        <f t="shared" si="1"/>
        <v>27</v>
      </c>
      <c r="F14" s="95">
        <v>30</v>
      </c>
      <c r="G14" s="95">
        <v>44</v>
      </c>
    </row>
    <row r="15" spans="1:7" ht="21.95" customHeight="1" x14ac:dyDescent="0.3">
      <c r="A15" s="102">
        <v>8</v>
      </c>
      <c r="B15" s="103" t="s">
        <v>82</v>
      </c>
      <c r="C15" s="104">
        <v>140</v>
      </c>
      <c r="D15" s="105">
        <v>32</v>
      </c>
      <c r="E15" s="106">
        <f t="shared" si="1"/>
        <v>108</v>
      </c>
      <c r="F15" s="95">
        <v>2</v>
      </c>
      <c r="G15" s="95">
        <v>6</v>
      </c>
    </row>
    <row r="16" spans="1:7" ht="21.95" customHeight="1" x14ac:dyDescent="0.3">
      <c r="A16" s="102">
        <v>9</v>
      </c>
      <c r="B16" s="103" t="s">
        <v>83</v>
      </c>
      <c r="C16" s="104">
        <v>150</v>
      </c>
      <c r="D16" s="105">
        <v>100</v>
      </c>
      <c r="E16" s="106">
        <f t="shared" si="1"/>
        <v>50</v>
      </c>
      <c r="F16" s="95">
        <v>7</v>
      </c>
      <c r="G16" s="95">
        <v>15</v>
      </c>
    </row>
    <row r="17" spans="1:7" ht="21.95" customHeight="1" x14ac:dyDescent="0.3">
      <c r="A17" s="102">
        <v>10</v>
      </c>
      <c r="B17" s="103" t="s">
        <v>84</v>
      </c>
      <c r="C17" s="104">
        <v>20</v>
      </c>
      <c r="D17" s="105">
        <v>16</v>
      </c>
      <c r="E17" s="106">
        <f t="shared" si="1"/>
        <v>4</v>
      </c>
      <c r="F17" s="95">
        <v>4</v>
      </c>
      <c r="G17" s="95">
        <v>3</v>
      </c>
    </row>
    <row r="18" spans="1:7" ht="21.95" customHeight="1" x14ac:dyDescent="0.3">
      <c r="A18" s="102">
        <v>11</v>
      </c>
      <c r="B18" s="103" t="s">
        <v>85</v>
      </c>
      <c r="C18" s="104">
        <v>20</v>
      </c>
      <c r="D18" s="105">
        <v>22</v>
      </c>
      <c r="E18" s="106">
        <f t="shared" si="1"/>
        <v>-2</v>
      </c>
      <c r="F18" s="95">
        <v>3</v>
      </c>
      <c r="G18" s="95">
        <v>6</v>
      </c>
    </row>
    <row r="19" spans="1:7" ht="21.95" customHeight="1" x14ac:dyDescent="0.3">
      <c r="A19" s="102">
        <v>12</v>
      </c>
      <c r="B19" s="103" t="s">
        <v>86</v>
      </c>
      <c r="C19" s="104">
        <v>80</v>
      </c>
      <c r="D19" s="105">
        <v>90</v>
      </c>
      <c r="E19" s="106">
        <f t="shared" si="1"/>
        <v>-10</v>
      </c>
      <c r="F19" s="95">
        <v>3</v>
      </c>
      <c r="G19" s="95">
        <v>6</v>
      </c>
    </row>
    <row r="20" spans="1:7" ht="21.95" customHeight="1" x14ac:dyDescent="0.3">
      <c r="A20" s="102">
        <v>13</v>
      </c>
      <c r="B20" s="103" t="s">
        <v>87</v>
      </c>
      <c r="C20" s="104">
        <v>22</v>
      </c>
      <c r="D20" s="105">
        <v>22</v>
      </c>
      <c r="E20" s="106">
        <f t="shared" si="1"/>
        <v>0</v>
      </c>
      <c r="F20" s="95">
        <v>1</v>
      </c>
      <c r="G20" s="95">
        <v>1</v>
      </c>
    </row>
    <row r="21" spans="1:7" ht="21.95" customHeight="1" x14ac:dyDescent="0.3">
      <c r="A21" s="102">
        <v>14</v>
      </c>
      <c r="B21" s="103" t="s">
        <v>88</v>
      </c>
      <c r="C21" s="104">
        <v>25</v>
      </c>
      <c r="D21" s="105">
        <v>21</v>
      </c>
      <c r="E21" s="106">
        <f t="shared" si="1"/>
        <v>4</v>
      </c>
      <c r="F21" s="95">
        <v>2</v>
      </c>
      <c r="G21" s="95">
        <v>4</v>
      </c>
    </row>
    <row r="22" spans="1:7" ht="21.95" customHeight="1" x14ac:dyDescent="0.3">
      <c r="A22" s="102">
        <v>15</v>
      </c>
      <c r="B22" s="103" t="s">
        <v>89</v>
      </c>
      <c r="C22" s="104">
        <v>120</v>
      </c>
      <c r="D22" s="105">
        <v>99</v>
      </c>
      <c r="E22" s="106">
        <f t="shared" si="1"/>
        <v>21</v>
      </c>
      <c r="F22" s="95">
        <v>3</v>
      </c>
      <c r="G22" s="95">
        <v>4</v>
      </c>
    </row>
    <row r="23" spans="1:7" ht="21.95" customHeight="1" x14ac:dyDescent="0.3">
      <c r="A23" s="102">
        <v>16</v>
      </c>
      <c r="B23" s="103" t="s">
        <v>90</v>
      </c>
      <c r="C23" s="104">
        <v>211</v>
      </c>
      <c r="D23" s="105">
        <v>124</v>
      </c>
      <c r="E23" s="106">
        <f t="shared" si="1"/>
        <v>87</v>
      </c>
      <c r="F23" s="95">
        <v>4</v>
      </c>
      <c r="G23" s="95">
        <v>6</v>
      </c>
    </row>
    <row r="24" spans="1:7" s="12" customFormat="1" ht="37.5" customHeight="1" x14ac:dyDescent="0.3">
      <c r="A24" s="108">
        <v>17</v>
      </c>
      <c r="B24" s="109" t="s">
        <v>91</v>
      </c>
      <c r="C24" s="110">
        <v>600</v>
      </c>
      <c r="D24" s="105">
        <v>4</v>
      </c>
      <c r="E24" s="110">
        <f t="shared" si="1"/>
        <v>596</v>
      </c>
      <c r="F24" s="95">
        <v>3</v>
      </c>
      <c r="G24" s="95">
        <v>6</v>
      </c>
    </row>
    <row r="25" spans="1:7" ht="37.5" customHeight="1" x14ac:dyDescent="0.3">
      <c r="A25" s="102">
        <v>18</v>
      </c>
      <c r="B25" s="109" t="s">
        <v>92</v>
      </c>
      <c r="C25" s="104">
        <v>1000</v>
      </c>
      <c r="D25" s="105">
        <v>284</v>
      </c>
      <c r="E25" s="104">
        <f t="shared" si="1"/>
        <v>716</v>
      </c>
      <c r="F25" s="95">
        <v>5</v>
      </c>
      <c r="G25" s="95">
        <v>10</v>
      </c>
    </row>
    <row r="26" spans="1:7" ht="21.95" customHeight="1" x14ac:dyDescent="0.3">
      <c r="A26" s="102">
        <v>19</v>
      </c>
      <c r="B26" s="103" t="s">
        <v>93</v>
      </c>
      <c r="C26" s="104">
        <v>24</v>
      </c>
      <c r="D26" s="105">
        <v>1</v>
      </c>
      <c r="E26" s="106">
        <f t="shared" si="1"/>
        <v>23</v>
      </c>
      <c r="F26" s="95">
        <v>1</v>
      </c>
      <c r="G26" s="95">
        <v>2</v>
      </c>
    </row>
    <row r="27" spans="1:7" ht="36" customHeight="1" x14ac:dyDescent="0.3">
      <c r="A27" s="99" t="s">
        <v>27</v>
      </c>
      <c r="B27" s="100" t="s">
        <v>94</v>
      </c>
      <c r="C27" s="111">
        <f>SUM(C28:C39)</f>
        <v>5734</v>
      </c>
      <c r="D27" s="112">
        <f>SUM(D28:D39)</f>
        <v>2454</v>
      </c>
      <c r="E27" s="112">
        <f>SUM(E28:E39)</f>
        <v>3280</v>
      </c>
      <c r="F27" s="113"/>
      <c r="G27" s="113"/>
    </row>
    <row r="28" spans="1:7" ht="21.95" customHeight="1" x14ac:dyDescent="0.3">
      <c r="A28" s="102">
        <v>1</v>
      </c>
      <c r="B28" s="114" t="s">
        <v>95</v>
      </c>
      <c r="C28" s="115">
        <v>841</v>
      </c>
      <c r="D28" s="116">
        <v>309</v>
      </c>
      <c r="E28" s="104">
        <f t="shared" ref="E28:E39" si="2">C28-D28</f>
        <v>532</v>
      </c>
      <c r="F28" s="104"/>
      <c r="G28" s="104"/>
    </row>
    <row r="29" spans="1:7" ht="21.95" customHeight="1" x14ac:dyDescent="0.3">
      <c r="A29" s="102">
        <v>2</v>
      </c>
      <c r="B29" s="114" t="s">
        <v>96</v>
      </c>
      <c r="C29" s="115">
        <v>280</v>
      </c>
      <c r="D29" s="116">
        <v>276</v>
      </c>
      <c r="E29" s="104">
        <f t="shared" si="2"/>
        <v>4</v>
      </c>
      <c r="F29" s="104"/>
      <c r="G29" s="104"/>
    </row>
    <row r="30" spans="1:7" ht="21.95" customHeight="1" x14ac:dyDescent="0.3">
      <c r="A30" s="102">
        <v>3</v>
      </c>
      <c r="B30" s="114" t="s">
        <v>97</v>
      </c>
      <c r="C30" s="115">
        <v>160</v>
      </c>
      <c r="D30" s="116">
        <v>9</v>
      </c>
      <c r="E30" s="104">
        <f t="shared" si="2"/>
        <v>151</v>
      </c>
      <c r="F30" s="104"/>
      <c r="G30" s="104"/>
    </row>
    <row r="31" spans="1:7" ht="21.95" customHeight="1" x14ac:dyDescent="0.3">
      <c r="A31" s="102">
        <v>4</v>
      </c>
      <c r="B31" s="114" t="s">
        <v>98</v>
      </c>
      <c r="C31" s="115">
        <v>110</v>
      </c>
      <c r="D31" s="116">
        <v>77</v>
      </c>
      <c r="E31" s="104">
        <f t="shared" si="2"/>
        <v>33</v>
      </c>
      <c r="F31" s="104"/>
      <c r="G31" s="104"/>
    </row>
    <row r="32" spans="1:7" ht="21.95" customHeight="1" x14ac:dyDescent="0.3">
      <c r="A32" s="102">
        <v>5</v>
      </c>
      <c r="B32" s="114" t="s">
        <v>99</v>
      </c>
      <c r="C32" s="115">
        <v>340</v>
      </c>
      <c r="D32" s="116">
        <v>184</v>
      </c>
      <c r="E32" s="104">
        <f t="shared" si="2"/>
        <v>156</v>
      </c>
      <c r="F32" s="104"/>
      <c r="G32" s="104"/>
    </row>
    <row r="33" spans="1:7" ht="21.95" customHeight="1" x14ac:dyDescent="0.3">
      <c r="A33" s="102">
        <v>6</v>
      </c>
      <c r="B33" s="114" t="s">
        <v>100</v>
      </c>
      <c r="C33" s="115">
        <v>868</v>
      </c>
      <c r="D33" s="116">
        <v>413</v>
      </c>
      <c r="E33" s="104">
        <f t="shared" si="2"/>
        <v>455</v>
      </c>
      <c r="F33" s="104"/>
      <c r="G33" s="104"/>
    </row>
    <row r="34" spans="1:7" ht="21.95" customHeight="1" x14ac:dyDescent="0.3">
      <c r="A34" s="102">
        <v>7</v>
      </c>
      <c r="B34" s="114" t="s">
        <v>101</v>
      </c>
      <c r="C34" s="115">
        <v>165</v>
      </c>
      <c r="D34" s="116">
        <v>168</v>
      </c>
      <c r="E34" s="104">
        <f t="shared" si="2"/>
        <v>-3</v>
      </c>
      <c r="F34" s="104"/>
      <c r="G34" s="104"/>
    </row>
    <row r="35" spans="1:7" ht="21.95" customHeight="1" x14ac:dyDescent="0.3">
      <c r="A35" s="102">
        <v>8</v>
      </c>
      <c r="B35" s="114" t="s">
        <v>102</v>
      </c>
      <c r="C35" s="115">
        <v>810</v>
      </c>
      <c r="D35" s="116">
        <v>270</v>
      </c>
      <c r="E35" s="104">
        <f t="shared" si="2"/>
        <v>540</v>
      </c>
      <c r="F35" s="104"/>
      <c r="G35" s="104"/>
    </row>
    <row r="36" spans="1:7" ht="21.95" customHeight="1" x14ac:dyDescent="0.3">
      <c r="A36" s="102">
        <v>9</v>
      </c>
      <c r="B36" s="114" t="s">
        <v>103</v>
      </c>
      <c r="C36" s="115">
        <v>300</v>
      </c>
      <c r="D36" s="116">
        <v>255</v>
      </c>
      <c r="E36" s="104">
        <f t="shared" si="2"/>
        <v>45</v>
      </c>
      <c r="F36" s="104"/>
      <c r="G36" s="104"/>
    </row>
    <row r="37" spans="1:7" ht="21.95" customHeight="1" x14ac:dyDescent="0.3">
      <c r="A37" s="102">
        <v>10</v>
      </c>
      <c r="B37" s="114" t="s">
        <v>104</v>
      </c>
      <c r="C37" s="115">
        <v>790</v>
      </c>
      <c r="D37" s="116">
        <v>90</v>
      </c>
      <c r="E37" s="104">
        <f t="shared" si="2"/>
        <v>700</v>
      </c>
      <c r="F37" s="104"/>
      <c r="G37" s="104"/>
    </row>
    <row r="38" spans="1:7" x14ac:dyDescent="0.3">
      <c r="A38" s="102">
        <v>11</v>
      </c>
      <c r="B38" s="114" t="s">
        <v>105</v>
      </c>
      <c r="C38" s="115">
        <v>440</v>
      </c>
      <c r="D38" s="117">
        <v>193</v>
      </c>
      <c r="E38" s="104">
        <f t="shared" si="2"/>
        <v>247</v>
      </c>
      <c r="F38" s="104"/>
      <c r="G38" s="104"/>
    </row>
    <row r="39" spans="1:7" x14ac:dyDescent="0.3">
      <c r="A39" s="102">
        <v>12</v>
      </c>
      <c r="B39" s="114" t="s">
        <v>106</v>
      </c>
      <c r="C39" s="115">
        <v>630</v>
      </c>
      <c r="D39" s="116">
        <v>210</v>
      </c>
      <c r="E39" s="104">
        <f t="shared" si="2"/>
        <v>420</v>
      </c>
      <c r="F39" s="104"/>
      <c r="G39" s="104"/>
    </row>
    <row r="40" spans="1:7" ht="33" x14ac:dyDescent="0.3">
      <c r="A40" s="99" t="s">
        <v>40</v>
      </c>
      <c r="B40" s="100" t="s">
        <v>107</v>
      </c>
      <c r="C40" s="169">
        <f>SUM(C41:C52)</f>
        <v>744</v>
      </c>
      <c r="D40" s="112">
        <f>SUM(D41:D52)</f>
        <v>64</v>
      </c>
      <c r="E40" s="112">
        <f t="shared" ref="E40" si="3">C40-D40</f>
        <v>680</v>
      </c>
      <c r="F40" s="170"/>
      <c r="G40" s="170"/>
    </row>
    <row r="41" spans="1:7" x14ac:dyDescent="0.3">
      <c r="A41" s="102">
        <v>1</v>
      </c>
      <c r="B41" s="171" t="s">
        <v>108</v>
      </c>
      <c r="C41" s="110">
        <v>0</v>
      </c>
      <c r="D41" s="172">
        <v>0</v>
      </c>
      <c r="E41" s="173">
        <f t="shared" ref="E41:E52" si="4">C41-D41</f>
        <v>0</v>
      </c>
      <c r="F41" s="174"/>
      <c r="G41" s="174"/>
    </row>
    <row r="42" spans="1:7" x14ac:dyDescent="0.3">
      <c r="A42" s="102">
        <v>2</v>
      </c>
      <c r="B42" s="171" t="s">
        <v>109</v>
      </c>
      <c r="C42" s="175">
        <v>0</v>
      </c>
      <c r="D42" s="176">
        <v>0</v>
      </c>
      <c r="E42" s="173">
        <f t="shared" si="4"/>
        <v>0</v>
      </c>
      <c r="F42" s="174"/>
      <c r="G42" s="174"/>
    </row>
    <row r="43" spans="1:7" x14ac:dyDescent="0.3">
      <c r="A43" s="102">
        <v>3</v>
      </c>
      <c r="B43" s="171" t="s">
        <v>110</v>
      </c>
      <c r="C43" s="175">
        <v>320</v>
      </c>
      <c r="D43" s="176">
        <v>15</v>
      </c>
      <c r="E43" s="173">
        <f t="shared" si="4"/>
        <v>305</v>
      </c>
      <c r="F43" s="174"/>
      <c r="G43" s="174"/>
    </row>
    <row r="44" spans="1:7" x14ac:dyDescent="0.3">
      <c r="A44" s="102">
        <v>4</v>
      </c>
      <c r="B44" s="171" t="s">
        <v>16</v>
      </c>
      <c r="C44" s="175">
        <v>0</v>
      </c>
      <c r="D44" s="176">
        <v>0</v>
      </c>
      <c r="E44" s="173">
        <f t="shared" si="4"/>
        <v>0</v>
      </c>
      <c r="F44" s="174"/>
      <c r="G44" s="174"/>
    </row>
    <row r="45" spans="1:7" x14ac:dyDescent="0.3">
      <c r="A45" s="102">
        <v>5</v>
      </c>
      <c r="B45" s="109" t="s">
        <v>111</v>
      </c>
      <c r="C45" s="175">
        <v>0</v>
      </c>
      <c r="D45" s="176">
        <v>0</v>
      </c>
      <c r="E45" s="173">
        <f t="shared" si="4"/>
        <v>0</v>
      </c>
      <c r="F45" s="174"/>
      <c r="G45" s="174"/>
    </row>
    <row r="46" spans="1:7" x14ac:dyDescent="0.3">
      <c r="A46" s="102">
        <v>6</v>
      </c>
      <c r="B46" s="109" t="s">
        <v>112</v>
      </c>
      <c r="C46" s="175">
        <v>0</v>
      </c>
      <c r="D46" s="176">
        <v>0</v>
      </c>
      <c r="E46" s="173">
        <f t="shared" si="4"/>
        <v>0</v>
      </c>
      <c r="F46" s="174"/>
      <c r="G46" s="174"/>
    </row>
    <row r="47" spans="1:7" x14ac:dyDescent="0.3">
      <c r="A47" s="102">
        <v>7</v>
      </c>
      <c r="B47" s="109" t="s">
        <v>11</v>
      </c>
      <c r="C47" s="175">
        <v>0</v>
      </c>
      <c r="D47" s="176">
        <v>0</v>
      </c>
      <c r="E47" s="173">
        <f t="shared" si="4"/>
        <v>0</v>
      </c>
      <c r="F47" s="174"/>
      <c r="G47" s="174"/>
    </row>
    <row r="48" spans="1:7" x14ac:dyDescent="0.3">
      <c r="A48" s="102">
        <v>8</v>
      </c>
      <c r="B48" s="109" t="s">
        <v>113</v>
      </c>
      <c r="C48" s="175">
        <v>244</v>
      </c>
      <c r="D48" s="176">
        <v>34</v>
      </c>
      <c r="E48" s="173">
        <f t="shared" si="4"/>
        <v>210</v>
      </c>
      <c r="F48" s="174"/>
      <c r="G48" s="174"/>
    </row>
    <row r="49" spans="1:7" x14ac:dyDescent="0.3">
      <c r="A49" s="102">
        <v>9</v>
      </c>
      <c r="B49" s="109" t="s">
        <v>114</v>
      </c>
      <c r="C49" s="175">
        <v>40</v>
      </c>
      <c r="D49" s="176">
        <v>3</v>
      </c>
      <c r="E49" s="173">
        <f t="shared" si="4"/>
        <v>37</v>
      </c>
      <c r="F49" s="174"/>
      <c r="G49" s="174"/>
    </row>
    <row r="50" spans="1:7" x14ac:dyDescent="0.3">
      <c r="A50" s="102">
        <v>10</v>
      </c>
      <c r="B50" s="109" t="s">
        <v>7</v>
      </c>
      <c r="C50" s="175">
        <v>0</v>
      </c>
      <c r="D50" s="176">
        <v>0</v>
      </c>
      <c r="E50" s="173">
        <f t="shared" si="4"/>
        <v>0</v>
      </c>
      <c r="F50" s="174"/>
      <c r="G50" s="174"/>
    </row>
    <row r="51" spans="1:7" x14ac:dyDescent="0.3">
      <c r="A51" s="102">
        <v>11</v>
      </c>
      <c r="B51" s="109" t="s">
        <v>115</v>
      </c>
      <c r="C51" s="175">
        <v>0</v>
      </c>
      <c r="D51" s="176">
        <v>0</v>
      </c>
      <c r="E51" s="173">
        <f t="shared" si="4"/>
        <v>0</v>
      </c>
      <c r="F51" s="174"/>
      <c r="G51" s="174"/>
    </row>
    <row r="52" spans="1:7" x14ac:dyDescent="0.3">
      <c r="A52" s="102">
        <v>12</v>
      </c>
      <c r="B52" s="109" t="s">
        <v>116</v>
      </c>
      <c r="C52" s="175">
        <v>140</v>
      </c>
      <c r="D52" s="176">
        <v>12</v>
      </c>
      <c r="E52" s="173">
        <f t="shared" si="4"/>
        <v>128</v>
      </c>
      <c r="F52" s="174"/>
      <c r="G52" s="174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topLeftCell="B43" zoomScale="120" zoomScaleNormal="120" workbookViewId="0">
      <selection activeCell="B4" sqref="B4"/>
    </sheetView>
  </sheetViews>
  <sheetFormatPr defaultColWidth="8.7109375" defaultRowHeight="15" x14ac:dyDescent="0.25"/>
  <cols>
    <col min="1" max="1" width="7" style="1" customWidth="1"/>
    <col min="2" max="2" width="34.7109375" style="1" customWidth="1"/>
    <col min="3" max="3" width="18.42578125" style="1" customWidth="1"/>
    <col min="4" max="4" width="46.85546875" style="1" customWidth="1"/>
    <col min="5" max="16384" width="8.7109375" style="1"/>
  </cols>
  <sheetData>
    <row r="1" spans="1:7" ht="15.75" x14ac:dyDescent="0.25">
      <c r="A1" s="187" t="s">
        <v>117</v>
      </c>
      <c r="B1" s="187"/>
      <c r="C1" s="187"/>
      <c r="D1" s="187"/>
    </row>
    <row r="2" spans="1:7" ht="16.5" customHeight="1" x14ac:dyDescent="0.25">
      <c r="A2" s="188" t="s">
        <v>118</v>
      </c>
      <c r="B2" s="188"/>
      <c r="C2" s="188"/>
      <c r="D2" s="188"/>
    </row>
    <row r="3" spans="1:7" ht="33.75" customHeight="1" x14ac:dyDescent="0.25">
      <c r="A3" s="189" t="s">
        <v>2</v>
      </c>
      <c r="B3" s="189"/>
      <c r="C3" s="189"/>
      <c r="D3" s="189"/>
    </row>
    <row r="4" spans="1:7" ht="26.25" customHeight="1" x14ac:dyDescent="0.25">
      <c r="A4" s="118"/>
      <c r="B4" s="7"/>
      <c r="C4" s="7"/>
      <c r="D4" s="7"/>
    </row>
    <row r="5" spans="1:7" ht="31.5" customHeight="1" x14ac:dyDescent="0.25">
      <c r="A5" s="78" t="s">
        <v>3</v>
      </c>
      <c r="B5" s="78" t="s">
        <v>4</v>
      </c>
      <c r="C5" s="78" t="s">
        <v>119</v>
      </c>
      <c r="D5" s="89" t="s">
        <v>120</v>
      </c>
    </row>
    <row r="6" spans="1:7" ht="30" customHeight="1" x14ac:dyDescent="0.25">
      <c r="A6" s="78"/>
      <c r="B6" s="119" t="s">
        <v>121</v>
      </c>
      <c r="C6" s="120">
        <v>33307</v>
      </c>
      <c r="D6" s="121"/>
      <c r="E6" s="13"/>
      <c r="F6" s="13"/>
    </row>
    <row r="7" spans="1:7" ht="30" customHeight="1" x14ac:dyDescent="0.25">
      <c r="A7" s="78">
        <v>1</v>
      </c>
      <c r="B7" s="122" t="s">
        <v>122</v>
      </c>
      <c r="C7" s="123">
        <v>9105</v>
      </c>
      <c r="D7" s="124"/>
      <c r="E7" s="13"/>
      <c r="F7" s="13"/>
      <c r="G7" s="13"/>
    </row>
    <row r="8" spans="1:7" ht="44.25" customHeight="1" x14ac:dyDescent="0.25">
      <c r="A8" s="125" t="s">
        <v>30</v>
      </c>
      <c r="B8" s="126" t="s">
        <v>123</v>
      </c>
      <c r="C8" s="127">
        <v>8738</v>
      </c>
      <c r="D8" s="128" t="s">
        <v>124</v>
      </c>
      <c r="F8" s="13"/>
      <c r="G8" s="13"/>
    </row>
    <row r="9" spans="1:7" ht="30" customHeight="1" x14ac:dyDescent="0.25">
      <c r="A9" s="125" t="s">
        <v>32</v>
      </c>
      <c r="B9" s="126" t="s">
        <v>125</v>
      </c>
      <c r="C9" s="129">
        <v>184</v>
      </c>
      <c r="D9" s="128" t="s">
        <v>126</v>
      </c>
      <c r="F9" s="13"/>
    </row>
    <row r="10" spans="1:7" ht="51" customHeight="1" x14ac:dyDescent="0.25">
      <c r="A10" s="125" t="s">
        <v>34</v>
      </c>
      <c r="B10" s="126" t="s">
        <v>127</v>
      </c>
      <c r="C10" s="129">
        <v>123</v>
      </c>
      <c r="D10" s="128" t="s">
        <v>128</v>
      </c>
    </row>
    <row r="11" spans="1:7" ht="36.6" customHeight="1" x14ac:dyDescent="0.3">
      <c r="A11" s="125" t="s">
        <v>129</v>
      </c>
      <c r="B11" s="126" t="s">
        <v>130</v>
      </c>
      <c r="C11" s="129">
        <v>60</v>
      </c>
      <c r="D11" s="128" t="s">
        <v>131</v>
      </c>
      <c r="F11" s="130"/>
    </row>
    <row r="12" spans="1:7" ht="36.75" customHeight="1" x14ac:dyDescent="0.25">
      <c r="A12" s="125" t="s">
        <v>132</v>
      </c>
      <c r="B12" s="126" t="s">
        <v>133</v>
      </c>
      <c r="C12" s="131"/>
      <c r="D12" s="132"/>
      <c r="F12" s="13"/>
    </row>
    <row r="13" spans="1:7" ht="36.75" customHeight="1" x14ac:dyDescent="0.25">
      <c r="A13" s="133"/>
      <c r="B13" s="126" t="s">
        <v>134</v>
      </c>
      <c r="C13" s="129">
        <v>303</v>
      </c>
      <c r="D13" s="132"/>
      <c r="F13" s="13"/>
    </row>
    <row r="14" spans="1:7" ht="36.75" customHeight="1" x14ac:dyDescent="0.25">
      <c r="A14" s="133"/>
      <c r="B14" s="126" t="s">
        <v>135</v>
      </c>
      <c r="C14" s="129">
        <v>342</v>
      </c>
      <c r="D14" s="132"/>
      <c r="F14" s="13"/>
    </row>
    <row r="15" spans="1:7" ht="36.75" customHeight="1" x14ac:dyDescent="0.25">
      <c r="A15" s="125" t="s">
        <v>136</v>
      </c>
      <c r="B15" s="126" t="s">
        <v>137</v>
      </c>
      <c r="C15" s="131">
        <f>SUM(C16:C27)</f>
        <v>4649</v>
      </c>
      <c r="D15" s="132"/>
      <c r="F15" s="13"/>
    </row>
    <row r="16" spans="1:7" ht="36.75" customHeight="1" x14ac:dyDescent="0.25">
      <c r="A16" s="134"/>
      <c r="B16" s="135" t="s">
        <v>95</v>
      </c>
      <c r="C16" s="136">
        <v>195</v>
      </c>
      <c r="D16" s="137"/>
      <c r="F16" s="13"/>
    </row>
    <row r="17" spans="1:14" ht="36.75" customHeight="1" x14ac:dyDescent="0.25">
      <c r="A17" s="134"/>
      <c r="B17" s="135" t="s">
        <v>96</v>
      </c>
      <c r="C17" s="136">
        <v>863</v>
      </c>
      <c r="D17" s="137"/>
      <c r="F17" s="13"/>
    </row>
    <row r="18" spans="1:14" ht="36.75" customHeight="1" x14ac:dyDescent="0.25">
      <c r="A18" s="134"/>
      <c r="B18" s="135" t="s">
        <v>97</v>
      </c>
      <c r="C18" s="136">
        <v>343</v>
      </c>
      <c r="D18" s="137"/>
      <c r="F18" s="13"/>
    </row>
    <row r="19" spans="1:14" ht="30" customHeight="1" x14ac:dyDescent="0.25">
      <c r="A19" s="134"/>
      <c r="B19" s="135" t="s">
        <v>98</v>
      </c>
      <c r="C19" s="136">
        <v>519</v>
      </c>
      <c r="D19" s="137"/>
      <c r="I19" s="138"/>
      <c r="J19" s="138"/>
      <c r="K19" s="138"/>
      <c r="L19" s="138"/>
      <c r="M19" s="138"/>
      <c r="N19" s="138"/>
    </row>
    <row r="20" spans="1:14" ht="30" customHeight="1" x14ac:dyDescent="0.25">
      <c r="A20" s="134"/>
      <c r="B20" s="135" t="s">
        <v>99</v>
      </c>
      <c r="C20" s="136">
        <v>194</v>
      </c>
      <c r="D20" s="137"/>
    </row>
    <row r="21" spans="1:14" ht="18.75" x14ac:dyDescent="0.25">
      <c r="A21" s="134"/>
      <c r="B21" s="135" t="s">
        <v>100</v>
      </c>
      <c r="C21" s="136" t="s">
        <v>138</v>
      </c>
      <c r="D21" s="137"/>
      <c r="G21" s="13"/>
    </row>
    <row r="22" spans="1:14" ht="30" customHeight="1" x14ac:dyDescent="0.25">
      <c r="A22" s="134"/>
      <c r="B22" s="135" t="s">
        <v>101</v>
      </c>
      <c r="C22" s="136">
        <v>330</v>
      </c>
      <c r="D22" s="137"/>
    </row>
    <row r="23" spans="1:14" ht="30" customHeight="1" x14ac:dyDescent="0.25">
      <c r="A23" s="134"/>
      <c r="B23" s="135" t="s">
        <v>102</v>
      </c>
      <c r="C23" s="136">
        <v>237</v>
      </c>
      <c r="D23" s="137"/>
    </row>
    <row r="24" spans="1:14" ht="27.95" customHeight="1" x14ac:dyDescent="0.25">
      <c r="A24" s="134"/>
      <c r="B24" s="135" t="s">
        <v>103</v>
      </c>
      <c r="C24" s="136">
        <v>386</v>
      </c>
      <c r="D24" s="137"/>
    </row>
    <row r="25" spans="1:14" ht="18.75" x14ac:dyDescent="0.25">
      <c r="A25" s="134"/>
      <c r="B25" s="135" t="s">
        <v>104</v>
      </c>
      <c r="C25" s="136">
        <v>607</v>
      </c>
      <c r="D25" s="137"/>
    </row>
    <row r="26" spans="1:14" ht="18.75" x14ac:dyDescent="0.25">
      <c r="A26" s="134"/>
      <c r="B26" s="135" t="s">
        <v>105</v>
      </c>
      <c r="C26" s="136">
        <v>545</v>
      </c>
      <c r="D26" s="137"/>
    </row>
    <row r="27" spans="1:14" ht="18.75" x14ac:dyDescent="0.3">
      <c r="A27" s="134"/>
      <c r="B27" s="135" t="s">
        <v>106</v>
      </c>
      <c r="C27" s="139">
        <v>430</v>
      </c>
      <c r="D27" s="137"/>
    </row>
    <row r="28" spans="1:14" ht="15.75" x14ac:dyDescent="0.25">
      <c r="A28" s="78">
        <v>2</v>
      </c>
      <c r="B28" s="140" t="s">
        <v>139</v>
      </c>
      <c r="C28" s="131">
        <f>SUM(C29:C31)</f>
        <v>590</v>
      </c>
      <c r="D28" s="119" t="s">
        <v>140</v>
      </c>
    </row>
    <row r="29" spans="1:14" ht="15.75" x14ac:dyDescent="0.25">
      <c r="A29" s="141"/>
      <c r="B29" s="142" t="s">
        <v>141</v>
      </c>
      <c r="C29" s="129">
        <v>235</v>
      </c>
      <c r="D29" s="119"/>
    </row>
    <row r="30" spans="1:14" ht="15.75" x14ac:dyDescent="0.25">
      <c r="A30" s="141"/>
      <c r="B30" s="142" t="s">
        <v>142</v>
      </c>
      <c r="C30" s="129">
        <v>183</v>
      </c>
      <c r="D30" s="119"/>
    </row>
    <row r="31" spans="1:14" ht="15.75" x14ac:dyDescent="0.25">
      <c r="A31" s="141"/>
      <c r="B31" s="142" t="s">
        <v>143</v>
      </c>
      <c r="C31" s="129">
        <v>172</v>
      </c>
      <c r="D31" s="119"/>
    </row>
    <row r="32" spans="1:14" ht="31.5" x14ac:dyDescent="0.25">
      <c r="A32" s="141">
        <v>3</v>
      </c>
      <c r="B32" s="140" t="s">
        <v>144</v>
      </c>
      <c r="C32" s="129">
        <v>18</v>
      </c>
      <c r="D32" s="128" t="s">
        <v>145</v>
      </c>
    </row>
    <row r="33" spans="1:4" ht="15.75" x14ac:dyDescent="0.25">
      <c r="A33" s="49"/>
      <c r="B33" s="142" t="s">
        <v>31</v>
      </c>
      <c r="C33" s="86">
        <v>0</v>
      </c>
      <c r="D33" s="143"/>
    </row>
    <row r="34" spans="1:4" ht="15.75" x14ac:dyDescent="0.25">
      <c r="A34" s="78">
        <v>4</v>
      </c>
      <c r="B34" s="132" t="s">
        <v>146</v>
      </c>
      <c r="C34" s="131">
        <f>C35+C36+C37</f>
        <v>10</v>
      </c>
      <c r="D34" s="119" t="s">
        <v>147</v>
      </c>
    </row>
    <row r="35" spans="1:4" ht="15.75" x14ac:dyDescent="0.25">
      <c r="A35" s="141"/>
      <c r="B35" s="142" t="s">
        <v>148</v>
      </c>
      <c r="C35" s="129">
        <v>3</v>
      </c>
      <c r="D35" s="119"/>
    </row>
    <row r="36" spans="1:4" ht="15.75" x14ac:dyDescent="0.25">
      <c r="A36" s="141"/>
      <c r="B36" s="142" t="s">
        <v>149</v>
      </c>
      <c r="C36" s="129">
        <v>6</v>
      </c>
      <c r="D36" s="119"/>
    </row>
    <row r="37" spans="1:4" ht="15.75" x14ac:dyDescent="0.25">
      <c r="A37" s="141"/>
      <c r="B37" s="142" t="s">
        <v>150</v>
      </c>
      <c r="C37" s="129">
        <v>1</v>
      </c>
      <c r="D37" s="119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G7" sqref="G7"/>
    </sheetView>
  </sheetViews>
  <sheetFormatPr defaultColWidth="9.140625" defaultRowHeight="15" x14ac:dyDescent="0.25"/>
  <cols>
    <col min="1" max="1" width="9.140625" style="8"/>
    <col min="2" max="2" width="17.5703125" style="8" customWidth="1"/>
    <col min="3" max="15" width="9" style="1" customWidth="1"/>
    <col min="16" max="16" width="10" style="1" customWidth="1"/>
    <col min="17" max="16384" width="9.140625" style="8"/>
  </cols>
  <sheetData>
    <row r="1" spans="1:16" ht="15.75" x14ac:dyDescent="0.25">
      <c r="A1" s="187" t="s">
        <v>151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.75" x14ac:dyDescent="0.25">
      <c r="A2" s="188" t="s">
        <v>152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</row>
    <row r="3" spans="1:16" ht="30" customHeight="1" x14ac:dyDescent="0.25">
      <c r="A3" s="189" t="s">
        <v>153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</row>
    <row r="4" spans="1:16" ht="14.25" customHeight="1" x14ac:dyDescent="0.25">
      <c r="A4" s="87"/>
      <c r="B4" s="87"/>
      <c r="C4" s="87"/>
      <c r="D4" s="87"/>
      <c r="E4" s="87" t="s">
        <v>154</v>
      </c>
      <c r="F4" s="87"/>
      <c r="G4" s="87"/>
      <c r="H4" s="87"/>
      <c r="I4" s="189"/>
      <c r="J4" s="189"/>
      <c r="K4" s="87"/>
      <c r="L4" s="87"/>
      <c r="M4" s="87"/>
      <c r="N4" s="87"/>
      <c r="O4" s="87"/>
      <c r="P4" s="87"/>
    </row>
    <row r="5" spans="1:16" x14ac:dyDescent="0.25">
      <c r="A5" s="148"/>
      <c r="B5" s="148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ht="14.25" customHeight="1" x14ac:dyDescent="0.25">
      <c r="A6" s="203" t="s">
        <v>3</v>
      </c>
      <c r="B6" s="203" t="s">
        <v>4</v>
      </c>
      <c r="C6" s="205" t="s">
        <v>5</v>
      </c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6"/>
      <c r="O6" s="205" t="s">
        <v>155</v>
      </c>
      <c r="P6" s="206"/>
    </row>
    <row r="7" spans="1:16" ht="82.5" x14ac:dyDescent="0.25">
      <c r="A7" s="204"/>
      <c r="B7" s="204"/>
      <c r="C7" s="145" t="s">
        <v>7</v>
      </c>
      <c r="D7" s="145" t="s">
        <v>8</v>
      </c>
      <c r="E7" s="145" t="s">
        <v>9</v>
      </c>
      <c r="F7" s="145" t="s">
        <v>10</v>
      </c>
      <c r="G7" s="145" t="s">
        <v>11</v>
      </c>
      <c r="H7" s="145" t="s">
        <v>12</v>
      </c>
      <c r="I7" s="145" t="s">
        <v>13</v>
      </c>
      <c r="J7" s="145" t="s">
        <v>14</v>
      </c>
      <c r="K7" s="145" t="s">
        <v>15</v>
      </c>
      <c r="L7" s="145" t="s">
        <v>16</v>
      </c>
      <c r="M7" s="145" t="s">
        <v>17</v>
      </c>
      <c r="N7" s="145" t="s">
        <v>18</v>
      </c>
      <c r="O7" s="145" t="s">
        <v>156</v>
      </c>
      <c r="P7" s="145" t="s">
        <v>157</v>
      </c>
    </row>
    <row r="8" spans="1:16" ht="33" x14ac:dyDescent="0.25">
      <c r="A8" s="149" t="s">
        <v>20</v>
      </c>
      <c r="B8" s="145" t="s">
        <v>158</v>
      </c>
      <c r="C8" s="146">
        <v>99.92</v>
      </c>
      <c r="D8" s="146">
        <v>99</v>
      </c>
      <c r="E8" s="146">
        <v>99.69</v>
      </c>
      <c r="F8" s="146">
        <v>99.53</v>
      </c>
      <c r="G8" s="146">
        <v>99.47</v>
      </c>
      <c r="H8" s="146">
        <v>99.47</v>
      </c>
      <c r="I8" s="146">
        <v>99.76</v>
      </c>
      <c r="J8" s="146">
        <v>99.7</v>
      </c>
      <c r="K8" s="146">
        <v>99.8</v>
      </c>
      <c r="L8" s="146">
        <v>99.98</v>
      </c>
      <c r="M8" s="146">
        <v>99.2</v>
      </c>
      <c r="N8" s="146">
        <v>99.88</v>
      </c>
      <c r="O8" s="146">
        <v>99.14</v>
      </c>
      <c r="P8" s="146">
        <v>95.86</v>
      </c>
    </row>
    <row r="9" spans="1:16" ht="33" x14ac:dyDescent="0.25">
      <c r="A9" s="149" t="s">
        <v>27</v>
      </c>
      <c r="B9" s="145" t="s">
        <v>159</v>
      </c>
      <c r="C9" s="146">
        <v>87.39</v>
      </c>
      <c r="D9" s="146">
        <v>75.650000000000006</v>
      </c>
      <c r="E9" s="146">
        <v>93.3</v>
      </c>
      <c r="F9" s="146">
        <v>88.81</v>
      </c>
      <c r="G9" s="146">
        <v>90.45</v>
      </c>
      <c r="H9" s="146">
        <v>80.430000000000007</v>
      </c>
      <c r="I9" s="146">
        <v>80.650000000000006</v>
      </c>
      <c r="J9" s="146">
        <v>90.1</v>
      </c>
      <c r="K9" s="146">
        <v>94.03</v>
      </c>
      <c r="L9" s="146">
        <v>93.53</v>
      </c>
      <c r="M9" s="146">
        <v>87.04</v>
      </c>
      <c r="N9" s="146">
        <v>87.4</v>
      </c>
      <c r="O9" s="146">
        <v>84.62</v>
      </c>
      <c r="P9" s="146">
        <v>33.9</v>
      </c>
    </row>
    <row r="10" spans="1:16" ht="44.25" customHeight="1" x14ac:dyDescent="0.25">
      <c r="A10" s="149" t="s">
        <v>40</v>
      </c>
      <c r="B10" s="145" t="s">
        <v>160</v>
      </c>
      <c r="C10" s="146">
        <v>81</v>
      </c>
      <c r="D10" s="147">
        <v>1084</v>
      </c>
      <c r="E10" s="147">
        <v>414</v>
      </c>
      <c r="F10" s="147">
        <v>1089</v>
      </c>
      <c r="G10" s="146">
        <v>768</v>
      </c>
      <c r="H10" s="146">
        <v>813</v>
      </c>
      <c r="I10" s="146">
        <v>302</v>
      </c>
      <c r="J10" s="147">
        <v>314</v>
      </c>
      <c r="K10" s="146">
        <v>139</v>
      </c>
      <c r="L10" s="146">
        <v>10</v>
      </c>
      <c r="M10" s="146">
        <v>42</v>
      </c>
      <c r="N10" s="147">
        <v>65</v>
      </c>
      <c r="O10" s="147">
        <f>SUM(C10:N10)</f>
        <v>5121</v>
      </c>
      <c r="P10" s="201" t="s">
        <v>161</v>
      </c>
    </row>
    <row r="11" spans="1:16" ht="39.75" customHeight="1" x14ac:dyDescent="0.25">
      <c r="A11" s="150">
        <v>1</v>
      </c>
      <c r="B11" s="151" t="s">
        <v>162</v>
      </c>
      <c r="C11" s="146">
        <v>54</v>
      </c>
      <c r="D11" s="146">
        <v>701</v>
      </c>
      <c r="E11" s="146">
        <v>188</v>
      </c>
      <c r="F11" s="147">
        <v>938</v>
      </c>
      <c r="G11" s="146">
        <v>232</v>
      </c>
      <c r="H11" s="146">
        <v>766</v>
      </c>
      <c r="I11" s="146">
        <v>227</v>
      </c>
      <c r="J11" s="146">
        <v>0</v>
      </c>
      <c r="K11" s="146">
        <v>57</v>
      </c>
      <c r="L11" s="146">
        <v>1</v>
      </c>
      <c r="M11" s="146">
        <v>42</v>
      </c>
      <c r="N11" s="146">
        <v>0</v>
      </c>
      <c r="O11" s="147">
        <f t="shared" ref="O11:O13" si="0">SUM(C11:N11)</f>
        <v>3206</v>
      </c>
      <c r="P11" s="201"/>
    </row>
    <row r="12" spans="1:16" ht="16.5" x14ac:dyDescent="0.25">
      <c r="A12" s="150">
        <v>2</v>
      </c>
      <c r="B12" s="151" t="s">
        <v>163</v>
      </c>
      <c r="C12" s="146">
        <v>27</v>
      </c>
      <c r="D12" s="146">
        <v>284</v>
      </c>
      <c r="E12" s="146">
        <v>22</v>
      </c>
      <c r="F12" s="146">
        <v>151</v>
      </c>
      <c r="G12" s="146">
        <v>412</v>
      </c>
      <c r="H12" s="146">
        <v>47</v>
      </c>
      <c r="I12" s="146">
        <v>35</v>
      </c>
      <c r="J12" s="146">
        <v>0</v>
      </c>
      <c r="K12" s="146">
        <v>13</v>
      </c>
      <c r="L12" s="146">
        <v>4</v>
      </c>
      <c r="M12" s="146">
        <v>0</v>
      </c>
      <c r="N12" s="146">
        <v>0</v>
      </c>
      <c r="O12" s="147">
        <f t="shared" si="0"/>
        <v>995</v>
      </c>
      <c r="P12" s="201"/>
    </row>
    <row r="13" spans="1:16" ht="16.5" x14ac:dyDescent="0.25">
      <c r="A13" s="150">
        <v>3</v>
      </c>
      <c r="B13" s="151" t="s">
        <v>164</v>
      </c>
      <c r="C13" s="146">
        <f>C10-C11-C12</f>
        <v>0</v>
      </c>
      <c r="D13" s="146">
        <f t="shared" ref="D13:N13" si="1">D10-D11-D12</f>
        <v>99</v>
      </c>
      <c r="E13" s="146">
        <f t="shared" si="1"/>
        <v>204</v>
      </c>
      <c r="F13" s="146">
        <f t="shared" si="1"/>
        <v>0</v>
      </c>
      <c r="G13" s="146">
        <f t="shared" si="1"/>
        <v>124</v>
      </c>
      <c r="H13" s="146">
        <f t="shared" si="1"/>
        <v>0</v>
      </c>
      <c r="I13" s="146">
        <f t="shared" si="1"/>
        <v>40</v>
      </c>
      <c r="J13" s="146">
        <f t="shared" si="1"/>
        <v>314</v>
      </c>
      <c r="K13" s="146">
        <f t="shared" si="1"/>
        <v>69</v>
      </c>
      <c r="L13" s="146">
        <f t="shared" si="1"/>
        <v>5</v>
      </c>
      <c r="M13" s="146">
        <f t="shared" si="1"/>
        <v>0</v>
      </c>
      <c r="N13" s="146">
        <f t="shared" si="1"/>
        <v>65</v>
      </c>
      <c r="O13" s="147">
        <f t="shared" si="0"/>
        <v>920</v>
      </c>
      <c r="P13" s="202"/>
    </row>
    <row r="14" spans="1:16" ht="15.75" x14ac:dyDescent="0.25">
      <c r="A14" s="9"/>
      <c r="B14" s="10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zoomScale="80" zoomScaleNormal="80" workbookViewId="0">
      <selection activeCell="G12" sqref="G12"/>
    </sheetView>
  </sheetViews>
  <sheetFormatPr defaultColWidth="9.285156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28515625" style="1"/>
  </cols>
  <sheetData>
    <row r="1" spans="1:18" ht="15.75" x14ac:dyDescent="0.25">
      <c r="A1" s="207" t="s">
        <v>165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</row>
    <row r="2" spans="1:18" ht="15.75" x14ac:dyDescent="0.25">
      <c r="A2" s="208" t="s">
        <v>166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</row>
    <row r="3" spans="1:18" ht="36.75" customHeight="1" x14ac:dyDescent="0.25">
      <c r="A3" s="209" t="s">
        <v>153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</row>
    <row r="4" spans="1:18" ht="15.75" x14ac:dyDescent="0.25">
      <c r="A4" s="2"/>
      <c r="B4" s="2"/>
      <c r="C4" s="2"/>
      <c r="D4" s="2"/>
      <c r="E4" s="2" t="s">
        <v>154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3"/>
      <c r="B5" s="3"/>
      <c r="C5" s="4"/>
      <c r="D5" s="4"/>
    </row>
    <row r="6" spans="1:18" ht="47.25" x14ac:dyDescent="0.25">
      <c r="A6" s="78" t="s">
        <v>57</v>
      </c>
      <c r="B6" s="79" t="s">
        <v>167</v>
      </c>
      <c r="C6" s="80">
        <v>44533</v>
      </c>
      <c r="D6" s="80">
        <v>44534</v>
      </c>
      <c r="E6" s="80">
        <v>44535</v>
      </c>
      <c r="F6" s="80">
        <v>44536</v>
      </c>
      <c r="G6" s="80">
        <v>44537</v>
      </c>
      <c r="H6" s="80">
        <v>44538</v>
      </c>
      <c r="I6" s="80">
        <v>44539</v>
      </c>
      <c r="J6" s="81">
        <v>44540</v>
      </c>
      <c r="K6" s="81">
        <v>44541</v>
      </c>
      <c r="L6" s="81">
        <v>44542</v>
      </c>
      <c r="M6" s="81">
        <v>44543</v>
      </c>
      <c r="N6" s="81">
        <v>44544</v>
      </c>
      <c r="O6" s="81">
        <v>44545</v>
      </c>
      <c r="P6" s="81">
        <v>44546</v>
      </c>
      <c r="Q6" s="79" t="s">
        <v>6</v>
      </c>
      <c r="R6" s="79" t="s">
        <v>168</v>
      </c>
    </row>
    <row r="7" spans="1:18" ht="24.95" customHeight="1" x14ac:dyDescent="0.25">
      <c r="A7" s="49">
        <v>1</v>
      </c>
      <c r="B7" s="82" t="s">
        <v>7</v>
      </c>
      <c r="C7" s="83">
        <v>18</v>
      </c>
      <c r="D7" s="83">
        <v>1</v>
      </c>
      <c r="E7" s="83">
        <v>38</v>
      </c>
      <c r="F7" s="83">
        <v>1</v>
      </c>
      <c r="G7" s="83">
        <v>10</v>
      </c>
      <c r="H7" s="83">
        <v>96</v>
      </c>
      <c r="I7" s="83">
        <v>21</v>
      </c>
      <c r="J7" s="83">
        <v>18</v>
      </c>
      <c r="K7" s="83">
        <v>18</v>
      </c>
      <c r="L7" s="83">
        <v>36</v>
      </c>
      <c r="M7" s="83">
        <v>178</v>
      </c>
      <c r="N7" s="83">
        <v>4</v>
      </c>
      <c r="O7" s="83">
        <v>54</v>
      </c>
      <c r="P7" s="83">
        <v>19</v>
      </c>
      <c r="Q7" s="84">
        <f>SUM(C7:P7)</f>
        <v>512</v>
      </c>
      <c r="R7" s="50"/>
    </row>
    <row r="8" spans="1:18" ht="24.95" customHeight="1" x14ac:dyDescent="0.25">
      <c r="A8" s="49">
        <v>2</v>
      </c>
      <c r="B8" s="82" t="s">
        <v>8</v>
      </c>
      <c r="C8" s="83"/>
      <c r="D8" s="83">
        <v>27</v>
      </c>
      <c r="E8" s="83">
        <v>22</v>
      </c>
      <c r="F8" s="83">
        <v>5</v>
      </c>
      <c r="G8" s="83">
        <v>33</v>
      </c>
      <c r="H8" s="83">
        <v>16</v>
      </c>
      <c r="I8" s="83">
        <v>56</v>
      </c>
      <c r="J8" s="83">
        <v>10</v>
      </c>
      <c r="K8" s="83">
        <v>24</v>
      </c>
      <c r="L8" s="83">
        <v>3</v>
      </c>
      <c r="M8" s="83">
        <v>28</v>
      </c>
      <c r="N8" s="83">
        <v>3</v>
      </c>
      <c r="O8" s="83">
        <v>5</v>
      </c>
      <c r="P8" s="83">
        <v>10</v>
      </c>
      <c r="Q8" s="84">
        <f t="shared" ref="Q8:Q18" si="0">SUM(C8:P8)</f>
        <v>242</v>
      </c>
      <c r="R8" s="50"/>
    </row>
    <row r="9" spans="1:18" ht="24.95" customHeight="1" x14ac:dyDescent="0.25">
      <c r="A9" s="49">
        <v>3</v>
      </c>
      <c r="B9" s="82" t="s">
        <v>9</v>
      </c>
      <c r="C9" s="83">
        <v>13</v>
      </c>
      <c r="D9" s="83">
        <v>5</v>
      </c>
      <c r="E9" s="83">
        <v>6</v>
      </c>
      <c r="F9" s="83">
        <v>12</v>
      </c>
      <c r="G9" s="83">
        <v>4</v>
      </c>
      <c r="H9" s="83">
        <v>14</v>
      </c>
      <c r="I9" s="83">
        <v>23</v>
      </c>
      <c r="J9" s="83">
        <v>31</v>
      </c>
      <c r="K9" s="83">
        <v>4</v>
      </c>
      <c r="L9" s="83">
        <v>46</v>
      </c>
      <c r="M9" s="83">
        <v>18</v>
      </c>
      <c r="N9" s="83">
        <v>17</v>
      </c>
      <c r="O9" s="83">
        <v>19</v>
      </c>
      <c r="P9" s="83">
        <v>15</v>
      </c>
      <c r="Q9" s="84">
        <f t="shared" si="0"/>
        <v>227</v>
      </c>
      <c r="R9" s="50"/>
    </row>
    <row r="10" spans="1:18" ht="24.95" customHeight="1" x14ac:dyDescent="0.25">
      <c r="A10" s="49">
        <v>4</v>
      </c>
      <c r="B10" s="82" t="s">
        <v>10</v>
      </c>
      <c r="C10" s="83">
        <v>43</v>
      </c>
      <c r="D10" s="83">
        <v>37</v>
      </c>
      <c r="E10" s="83">
        <v>3</v>
      </c>
      <c r="F10" s="83">
        <v>31</v>
      </c>
      <c r="G10" s="83">
        <v>68</v>
      </c>
      <c r="H10" s="83">
        <v>73</v>
      </c>
      <c r="I10" s="83">
        <v>53</v>
      </c>
      <c r="J10" s="83">
        <v>38</v>
      </c>
      <c r="K10" s="83">
        <v>24</v>
      </c>
      <c r="L10" s="83">
        <v>67</v>
      </c>
      <c r="M10" s="83"/>
      <c r="N10" s="83">
        <v>54</v>
      </c>
      <c r="O10" s="83">
        <v>92</v>
      </c>
      <c r="P10" s="83">
        <v>2</v>
      </c>
      <c r="Q10" s="84">
        <f t="shared" si="0"/>
        <v>585</v>
      </c>
      <c r="R10" s="50"/>
    </row>
    <row r="11" spans="1:18" ht="24.95" customHeight="1" x14ac:dyDescent="0.25">
      <c r="A11" s="49">
        <v>5</v>
      </c>
      <c r="B11" s="82" t="s">
        <v>11</v>
      </c>
      <c r="C11" s="83">
        <v>10</v>
      </c>
      <c r="D11" s="83">
        <v>12</v>
      </c>
      <c r="E11" s="83">
        <v>22</v>
      </c>
      <c r="F11" s="83">
        <v>8</v>
      </c>
      <c r="G11" s="83">
        <v>9</v>
      </c>
      <c r="H11" s="83">
        <v>13</v>
      </c>
      <c r="I11" s="83">
        <v>17</v>
      </c>
      <c r="J11" s="83">
        <v>9</v>
      </c>
      <c r="K11" s="83">
        <v>26</v>
      </c>
      <c r="L11" s="83">
        <v>26</v>
      </c>
      <c r="M11" s="83">
        <v>6</v>
      </c>
      <c r="N11" s="83">
        <v>28</v>
      </c>
      <c r="O11" s="83">
        <v>28</v>
      </c>
      <c r="P11" s="83">
        <v>39</v>
      </c>
      <c r="Q11" s="84">
        <f t="shared" si="0"/>
        <v>253</v>
      </c>
      <c r="R11" s="50"/>
    </row>
    <row r="12" spans="1:18" ht="24.95" customHeight="1" x14ac:dyDescent="0.25">
      <c r="A12" s="49">
        <v>6</v>
      </c>
      <c r="B12" s="82" t="s">
        <v>113</v>
      </c>
      <c r="C12" s="83">
        <v>5</v>
      </c>
      <c r="D12" s="83">
        <v>31</v>
      </c>
      <c r="E12" s="83">
        <v>31</v>
      </c>
      <c r="F12" s="83">
        <v>20</v>
      </c>
      <c r="G12" s="83">
        <v>6</v>
      </c>
      <c r="H12" s="83">
        <v>19</v>
      </c>
      <c r="I12" s="83">
        <v>7</v>
      </c>
      <c r="J12" s="83">
        <v>25</v>
      </c>
      <c r="K12" s="83">
        <v>32</v>
      </c>
      <c r="L12" s="83">
        <v>25</v>
      </c>
      <c r="M12" s="83">
        <v>7</v>
      </c>
      <c r="N12" s="83">
        <v>47</v>
      </c>
      <c r="O12" s="83">
        <v>19</v>
      </c>
      <c r="P12" s="83">
        <v>45</v>
      </c>
      <c r="Q12" s="84">
        <f t="shared" si="0"/>
        <v>319</v>
      </c>
      <c r="R12" s="50"/>
    </row>
    <row r="13" spans="1:18" ht="24.95" customHeight="1" x14ac:dyDescent="0.25">
      <c r="A13" s="49">
        <v>7</v>
      </c>
      <c r="B13" s="82" t="s">
        <v>13</v>
      </c>
      <c r="C13" s="83">
        <v>67</v>
      </c>
      <c r="D13" s="83">
        <v>62</v>
      </c>
      <c r="E13" s="83">
        <v>14</v>
      </c>
      <c r="F13" s="83">
        <v>41</v>
      </c>
      <c r="G13" s="83">
        <v>61</v>
      </c>
      <c r="H13" s="83">
        <v>18</v>
      </c>
      <c r="I13" s="83">
        <v>67</v>
      </c>
      <c r="J13" s="83">
        <v>41</v>
      </c>
      <c r="K13" s="83">
        <v>98</v>
      </c>
      <c r="L13" s="83">
        <v>51</v>
      </c>
      <c r="M13" s="83">
        <v>64</v>
      </c>
      <c r="N13" s="83">
        <v>35</v>
      </c>
      <c r="O13" s="83">
        <v>33</v>
      </c>
      <c r="P13" s="83">
        <v>11</v>
      </c>
      <c r="Q13" s="84">
        <f t="shared" si="0"/>
        <v>663</v>
      </c>
      <c r="R13" s="50"/>
    </row>
    <row r="14" spans="1:18" ht="24.95" customHeight="1" x14ac:dyDescent="0.25">
      <c r="A14" s="49">
        <v>8</v>
      </c>
      <c r="B14" s="82" t="s">
        <v>14</v>
      </c>
      <c r="C14" s="83">
        <v>7</v>
      </c>
      <c r="D14" s="83">
        <v>7</v>
      </c>
      <c r="E14" s="83">
        <v>16</v>
      </c>
      <c r="F14" s="83"/>
      <c r="G14" s="83">
        <v>8</v>
      </c>
      <c r="H14" s="83">
        <v>3</v>
      </c>
      <c r="I14" s="83">
        <v>3</v>
      </c>
      <c r="J14" s="83">
        <v>18</v>
      </c>
      <c r="K14" s="83">
        <v>33</v>
      </c>
      <c r="L14" s="83">
        <v>22</v>
      </c>
      <c r="M14" s="83">
        <v>7</v>
      </c>
      <c r="N14" s="83">
        <v>10</v>
      </c>
      <c r="O14" s="83">
        <v>29</v>
      </c>
      <c r="P14" s="83">
        <v>28</v>
      </c>
      <c r="Q14" s="84">
        <f t="shared" si="0"/>
        <v>191</v>
      </c>
      <c r="R14" s="50"/>
    </row>
    <row r="15" spans="1:18" ht="24.95" customHeight="1" x14ac:dyDescent="0.25">
      <c r="A15" s="49">
        <v>9</v>
      </c>
      <c r="B15" s="82" t="s">
        <v>15</v>
      </c>
      <c r="C15" s="83"/>
      <c r="D15" s="83">
        <v>5</v>
      </c>
      <c r="E15" s="83">
        <v>7</v>
      </c>
      <c r="F15" s="83">
        <v>86</v>
      </c>
      <c r="G15" s="83">
        <v>18</v>
      </c>
      <c r="H15" s="83">
        <v>1</v>
      </c>
      <c r="I15" s="83">
        <v>23</v>
      </c>
      <c r="J15" s="83">
        <v>22</v>
      </c>
      <c r="K15" s="83">
        <v>33</v>
      </c>
      <c r="L15" s="83">
        <v>10</v>
      </c>
      <c r="M15" s="83">
        <v>10</v>
      </c>
      <c r="N15" s="83">
        <v>31</v>
      </c>
      <c r="O15" s="83">
        <v>1</v>
      </c>
      <c r="P15" s="83">
        <v>46</v>
      </c>
      <c r="Q15" s="84">
        <f t="shared" si="0"/>
        <v>293</v>
      </c>
      <c r="R15" s="50"/>
    </row>
    <row r="16" spans="1:18" ht="24.95" customHeight="1" x14ac:dyDescent="0.25">
      <c r="A16" s="49">
        <v>10</v>
      </c>
      <c r="B16" s="82" t="s">
        <v>16</v>
      </c>
      <c r="C16" s="83">
        <v>4</v>
      </c>
      <c r="D16" s="83">
        <v>5</v>
      </c>
      <c r="E16" s="83">
        <v>2</v>
      </c>
      <c r="F16" s="83">
        <v>1</v>
      </c>
      <c r="G16" s="83">
        <v>5</v>
      </c>
      <c r="H16" s="83">
        <v>1</v>
      </c>
      <c r="I16" s="83">
        <v>2</v>
      </c>
      <c r="J16" s="83">
        <v>1</v>
      </c>
      <c r="K16" s="83">
        <v>1</v>
      </c>
      <c r="L16" s="83">
        <v>3</v>
      </c>
      <c r="M16" s="83">
        <v>1</v>
      </c>
      <c r="N16" s="83"/>
      <c r="O16" s="83">
        <v>2</v>
      </c>
      <c r="P16" s="83"/>
      <c r="Q16" s="84">
        <f t="shared" si="0"/>
        <v>28</v>
      </c>
      <c r="R16" s="85">
        <v>1</v>
      </c>
    </row>
    <row r="17" spans="1:18" ht="24.95" customHeight="1" x14ac:dyDescent="0.25">
      <c r="A17" s="49">
        <v>11</v>
      </c>
      <c r="B17" s="82" t="s">
        <v>110</v>
      </c>
      <c r="C17" s="83">
        <v>2</v>
      </c>
      <c r="D17" s="83"/>
      <c r="E17" s="83">
        <v>2</v>
      </c>
      <c r="F17" s="83"/>
      <c r="G17" s="83">
        <v>1</v>
      </c>
      <c r="H17" s="83"/>
      <c r="I17" s="83">
        <v>1</v>
      </c>
      <c r="J17" s="83">
        <v>1</v>
      </c>
      <c r="K17" s="83"/>
      <c r="L17" s="83">
        <v>3</v>
      </c>
      <c r="M17" s="83"/>
      <c r="N17" s="83"/>
      <c r="O17" s="83"/>
      <c r="P17" s="83"/>
      <c r="Q17" s="84">
        <f t="shared" si="0"/>
        <v>10</v>
      </c>
      <c r="R17" s="85">
        <v>4</v>
      </c>
    </row>
    <row r="18" spans="1:18" ht="24.95" customHeight="1" x14ac:dyDescent="0.25">
      <c r="A18" s="49">
        <v>12</v>
      </c>
      <c r="B18" s="82" t="s">
        <v>18</v>
      </c>
      <c r="C18" s="83">
        <v>22</v>
      </c>
      <c r="D18" s="83">
        <v>5</v>
      </c>
      <c r="E18" s="83">
        <v>42</v>
      </c>
      <c r="F18" s="83">
        <v>7</v>
      </c>
      <c r="G18" s="83">
        <v>27</v>
      </c>
      <c r="H18" s="83">
        <v>17</v>
      </c>
      <c r="I18" s="83">
        <v>36</v>
      </c>
      <c r="J18" s="83"/>
      <c r="K18" s="83">
        <v>29</v>
      </c>
      <c r="L18" s="83"/>
      <c r="M18" s="83"/>
      <c r="N18" s="83">
        <v>62</v>
      </c>
      <c r="O18" s="83">
        <v>63</v>
      </c>
      <c r="P18" s="83">
        <v>48</v>
      </c>
      <c r="Q18" s="84">
        <f t="shared" si="0"/>
        <v>358</v>
      </c>
      <c r="R18" s="85"/>
    </row>
    <row r="19" spans="1:18" ht="24.95" customHeight="1" x14ac:dyDescent="0.25">
      <c r="A19" s="210" t="s">
        <v>169</v>
      </c>
      <c r="B19" s="211"/>
      <c r="C19" s="84">
        <f t="shared" ref="C19:P19" si="1">SUM(C7:C18)</f>
        <v>191</v>
      </c>
      <c r="D19" s="84">
        <f t="shared" si="1"/>
        <v>197</v>
      </c>
      <c r="E19" s="84">
        <f t="shared" si="1"/>
        <v>205</v>
      </c>
      <c r="F19" s="84">
        <f t="shared" si="1"/>
        <v>212</v>
      </c>
      <c r="G19" s="84">
        <f t="shared" si="1"/>
        <v>250</v>
      </c>
      <c r="H19" s="84">
        <f t="shared" si="1"/>
        <v>271</v>
      </c>
      <c r="I19" s="84">
        <f t="shared" si="1"/>
        <v>309</v>
      </c>
      <c r="J19" s="84">
        <f t="shared" si="1"/>
        <v>214</v>
      </c>
      <c r="K19" s="84">
        <f t="shared" si="1"/>
        <v>322</v>
      </c>
      <c r="L19" s="84">
        <f t="shared" si="1"/>
        <v>292</v>
      </c>
      <c r="M19" s="84">
        <f t="shared" si="1"/>
        <v>319</v>
      </c>
      <c r="N19" s="84">
        <f t="shared" si="1"/>
        <v>291</v>
      </c>
      <c r="O19" s="84">
        <f t="shared" si="1"/>
        <v>345</v>
      </c>
      <c r="P19" s="84">
        <f t="shared" si="1"/>
        <v>263</v>
      </c>
      <c r="Q19" s="84">
        <f>SUM(C19:P19)</f>
        <v>3681</v>
      </c>
      <c r="R19" s="50" t="s">
        <v>161</v>
      </c>
    </row>
    <row r="20" spans="1:18" x14ac:dyDescent="0.25">
      <c r="A20" s="5"/>
      <c r="B20" s="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A21" s="6"/>
      <c r="B21" s="5"/>
      <c r="C21" s="4"/>
      <c r="D21" s="4"/>
      <c r="E21" s="4"/>
    </row>
    <row r="22" spans="1:18" x14ac:dyDescent="0.25">
      <c r="A22" s="4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</row>
    <row r="23" spans="1:18" ht="15.75" x14ac:dyDescent="0.25">
      <c r="A23" s="4"/>
      <c r="B23" s="7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Hiếu Nghĩa</dc:creator>
  <cp:lastModifiedBy>Khuong</cp:lastModifiedBy>
  <cp:revision/>
  <dcterms:created xsi:type="dcterms:W3CDTF">2015-06-05T18:17:20Z</dcterms:created>
  <dcterms:modified xsi:type="dcterms:W3CDTF">2021-12-16T10:10:09Z</dcterms:modified>
</cp:coreProperties>
</file>