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showHorizontalScroll="0" showVerticalScroll="0" xWindow="0" yWindow="0" windowWidth="20490" windowHeight="7110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31" r:id="rId5"/>
    <sheet name="Phu luc 6" sheetId="26" r:id="rId6"/>
  </sheets>
  <definedNames>
    <definedName name="_xlnm.Print_Area" localSheetId="5">'Phu luc 6'!$A$1:$R$19</definedName>
    <definedName name="_xlnm.Print_Titles" localSheetId="0">'Phu luc 1'!$5:$6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25" l="1"/>
  <c r="P25" i="25"/>
  <c r="P24" i="25"/>
  <c r="P23" i="25"/>
  <c r="P22" i="25"/>
  <c r="C34" i="12"/>
  <c r="C28" i="12"/>
  <c r="O11" i="31"/>
  <c r="O12" i="31"/>
  <c r="O10" i="31"/>
  <c r="D40" i="11"/>
  <c r="C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29" i="11"/>
  <c r="E30" i="11"/>
  <c r="E31" i="11"/>
  <c r="E32" i="11"/>
  <c r="E33" i="11"/>
  <c r="E34" i="11"/>
  <c r="E35" i="11"/>
  <c r="E36" i="11"/>
  <c r="E37" i="11"/>
  <c r="E38" i="11"/>
  <c r="E39" i="11"/>
  <c r="E2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C19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D13" i="31"/>
  <c r="E13" i="31"/>
  <c r="F13" i="31"/>
  <c r="G13" i="31"/>
  <c r="H13" i="31"/>
  <c r="I13" i="31"/>
  <c r="J13" i="31"/>
  <c r="K13" i="31"/>
  <c r="L13" i="31"/>
  <c r="M13" i="31"/>
  <c r="N13" i="31"/>
  <c r="C13" i="31"/>
  <c r="O13" i="31"/>
  <c r="C15" i="12"/>
  <c r="C7" i="11"/>
  <c r="C27" i="11"/>
  <c r="P41" i="25"/>
  <c r="P40" i="25"/>
  <c r="P39" i="25"/>
  <c r="P38" i="25"/>
  <c r="P36" i="25"/>
  <c r="P35" i="25"/>
  <c r="P34" i="25"/>
  <c r="P33" i="25"/>
  <c r="P31" i="25"/>
  <c r="P30" i="25"/>
  <c r="P29" i="25"/>
  <c r="P28" i="25"/>
  <c r="P21" i="25"/>
  <c r="P20" i="25"/>
  <c r="P19" i="25"/>
  <c r="P17" i="25"/>
  <c r="P16" i="25"/>
  <c r="P15" i="25"/>
  <c r="E10" i="22"/>
  <c r="D10" i="22"/>
  <c r="C10" i="22"/>
  <c r="D27" i="11"/>
  <c r="G7" i="11"/>
  <c r="F7" i="11"/>
  <c r="D7" i="11"/>
  <c r="E7" i="11"/>
  <c r="Q8" i="26"/>
  <c r="Q9" i="26"/>
  <c r="Q10" i="26"/>
  <c r="Q11" i="26"/>
  <c r="Q12" i="26"/>
  <c r="Q13" i="26"/>
  <c r="Q14" i="26"/>
  <c r="Q15" i="26"/>
  <c r="Q16" i="26"/>
  <c r="Q17" i="26"/>
  <c r="Q18" i="26"/>
  <c r="Q7" i="26"/>
  <c r="P9" i="25"/>
  <c r="P10" i="25"/>
  <c r="P11" i="25"/>
  <c r="P12" i="25"/>
  <c r="P8" i="25"/>
  <c r="D7" i="25"/>
  <c r="E7" i="25"/>
  <c r="F7" i="25"/>
  <c r="G7" i="25"/>
  <c r="H7" i="25"/>
  <c r="I7" i="25"/>
  <c r="J7" i="25"/>
  <c r="K7" i="25"/>
  <c r="L7" i="25"/>
  <c r="M7" i="25"/>
  <c r="N7" i="25"/>
  <c r="O7" i="25"/>
  <c r="C7" i="25"/>
  <c r="P7" i="25"/>
  <c r="P37" i="25"/>
  <c r="Q19" i="26"/>
  <c r="E27" i="11"/>
  <c r="P27" i="25"/>
  <c r="P32" i="25"/>
  <c r="E40" i="11" l="1"/>
</calcChain>
</file>

<file path=xl/comments1.xml><?xml version="1.0" encoding="utf-8"?>
<comments xmlns="http://schemas.openxmlformats.org/spreadsheetml/2006/main">
  <authors>
    <author>Thành Sĩ</author>
  </authors>
  <commentList>
    <comment ref="F39" authorId="0">
      <text>
        <r>
          <rPr>
            <sz val="11"/>
            <color theme="1"/>
            <rFont val="Calibri"/>
            <family val="2"/>
            <scheme val="minor"/>
          </rPr>
          <t xml:space="preserve">Thành Sĩ:
</t>
        </r>
      </text>
    </comment>
  </commentList>
</comments>
</file>

<file path=xl/sharedStrings.xml><?xml version="1.0" encoding="utf-8"?>
<sst xmlns="http://schemas.openxmlformats.org/spreadsheetml/2006/main" count="250" uniqueCount="169">
  <si>
    <t>PHỤ LỤC 1</t>
  </si>
  <si>
    <t>Thống kê tình hình dịch Covid-19 trên địa bàn Tỉnh</t>
  </si>
  <si>
    <t>(Kèm theo Báo cáo số:             /BC-TBTTTT 
ngày        /12/2021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</si>
  <si>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</si>
  <si>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</si>
  <si>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</si>
  <si>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</si>
  <si>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</si>
  <si>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</si>
  <si>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</si>
  <si>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</si>
  <si>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</si>
  <si>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</si>
  <si>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</si>
  <si>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</si>
  <si>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</si>
  <si>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</si>
  <si>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</si>
  <si>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</si>
  <si>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</si>
  <si>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</si>
  <si>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trong ngày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</si>
  <si>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</si>
  <si>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</si>
  <si>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</si>
  <si>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</si>
  <si>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</si>
  <si>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</si>
  <si>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</si>
  <si>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</si>
  <si>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</si>
  <si>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</si>
  <si>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</si>
  <si>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</si>
  <si>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</si>
  <si>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</si>
  <si>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</si>
  <si>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</si>
  <si>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</si>
  <si>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</si>
  <si>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III</t>
  </si>
  <si>
    <t>Phân loại cấp độ dịch cấp huyện</t>
  </si>
  <si>
    <t>Nguy cơ thấp (cấp 1)</t>
  </si>
  <si>
    <t>Nguy cơ trung bình (cấp 2)</t>
  </si>
  <si>
    <t>Nguy cơ cao (cấp 3)</t>
  </si>
  <si>
    <t>Nguy cơ rất cao (cấp 4)</t>
  </si>
  <si>
    <t>IV</t>
  </si>
  <si>
    <t>Phân loại cấp độ dịch cấp xã</t>
  </si>
  <si>
    <t>V</t>
  </si>
  <si>
    <t>Phân loại cấp độ dịch khóm/ấp</t>
  </si>
  <si>
    <t>VI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</si>
  <si>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</si>
  <si>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</si>
  <si>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</si>
  <si>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</si>
  <si>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</si>
  <si>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</si>
  <si>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</si>
  <si>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</si>
  <si>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</si>
  <si>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</si>
  <si>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điều trị F0 (cơ sở điều trị, CLTT, CLTN)</t>
  </si>
  <si>
    <t>Cách ly tại cơ sở tập trung với F1, người về từ vùng dịch</t>
  </si>
  <si>
    <t>Cách ly tại nhà (các trường hợp khác)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</si>
  <si>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</si>
  <si>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</si>
  <si>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</si>
  <si>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</si>
  <si>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</si>
  <si>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</si>
  <si>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</si>
  <si>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</si>
  <si>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</si>
  <si>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</si>
  <si>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</si>
  <si>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</si>
  <si>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</si>
  <si>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</si>
  <si>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</si>
  <si>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</si>
  <si>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</si>
  <si>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</si>
  <si>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</si>
  <si>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</si>
  <si>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</si>
  <si>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</si>
  <si>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</si>
  <si>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</si>
  <si>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</si>
  <si>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</si>
  <si>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Khu du lịch Mỹ Trà</t>
  </si>
  <si>
    <t>TP Cao Lãnh – KTX trường CĐCĐ 6 tầng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</si>
  <si>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</si>
  <si>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</si>
  <si>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</si>
  <si>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</si>
  <si>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</si>
  <si>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</si>
  <si>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</si>
  <si>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</si>
  <si>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</si>
  <si>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</si>
  <si>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</si>
  <si>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</si>
  <si>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</si>
  <si>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</si>
  <si>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</si>
  <si>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</si>
  <si>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</si>
  <si>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</si>
  <si>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</si>
  <si>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</si>
  <si>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</si>
  <si>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</si>
  <si>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</si>
  <si>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</si>
  <si>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</si>
  <si>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</si>
  <si>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</si>
  <si>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</si>
  <si>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</si>
  <si>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</si>
  <si>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</si>
  <si>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</si>
  <si>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(95,41%)</t>
  </si>
  <si>
    <t>Số ca triệu chứng trung bình</t>
  </si>
  <si>
    <t>Chiếm (2,03%)</t>
  </si>
  <si>
    <t>Số ca nặng</t>
  </si>
  <si>
    <t>Chiếm (1,72%) (BV Sa Đéc: 103, BV Phổi: 57; ĐKKV Hồng Ngự: 08, ĐKKV Tháp Mười: 14, BV YHCT: 04)</t>
  </si>
  <si>
    <t>1.4</t>
  </si>
  <si>
    <t>Số ca rất nặng</t>
  </si>
  <si>
    <t>Chiếm (0,84%) (BV Sa Đéc: 65; BV Phổi: 26)</t>
  </si>
  <si>
    <t>1.5</t>
  </si>
  <si>
    <t>Số xét nghiệm âm tính hoặc dương tính với CT &gt;=30</t>
  </si>
  <si>
    <t>Âm tính</t>
  </si>
  <si>
    <t>Dương tính với CT &gt;= 30</t>
  </si>
  <si>
    <t>1.6</t>
  </si>
  <si>
    <t>F0 quản lý tại nhà, nơi lưu trú</t>
  </si>
  <si>
    <t>Hoàn thành điều trị</t>
  </si>
  <si>
    <t>Cộng dồn: 29.823 người</t>
  </si>
  <si>
    <t>Xuất viện</t>
  </si>
  <si>
    <t>Cách ly tại tuyến huyện</t>
  </si>
  <si>
    <t>Cách ly, quản lý tại nhà</t>
  </si>
  <si>
    <t>Chuyển viện</t>
  </si>
  <si>
    <t>Trong đó: đang điều trị ngoài Tỉnh 09; chuyển về Tỉnh đã xuất viện: 09</t>
  </si>
  <si>
    <t>Tử vong trong ngày</t>
  </si>
  <si>
    <t>Cộng dồn: 509 người</t>
  </si>
  <si>
    <t>Tiêm đủ liều</t>
  </si>
  <si>
    <t>Tiêm chưa đủ liều</t>
  </si>
  <si>
    <t>Chưa tiêm vắc xin</t>
  </si>
  <si>
    <t>PHỤ LỤC 5</t>
  </si>
  <si>
    <t>Công tác tiêm vắc xin phòng Covid-19</t>
  </si>
  <si>
    <t>(Kèm theo Báo cáo số:             /BC-TBTTTT
ngày        /12/2021 của Tiểu ban Thông tin, tuyên truyền)</t>
  </si>
  <si>
    <t xml:space="preserve"> 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</si>
  <si>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</si>
  <si>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</si>
  <si>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</si>
  <si>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</si>
  <si>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</si>
  <si>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Số lượng người từ 18 tuổi chưa tiêm</t>
  </si>
  <si>
    <t> </t>
  </si>
  <si>
    <t>Chống chỉ định, hoãn tiêm</t>
  </si>
  <si>
    <t>Từ chối tiêm</t>
  </si>
  <si>
    <t>Lý do khác</t>
  </si>
  <si>
    <t>PHỤ LỤC 6</t>
  </si>
  <si>
    <t>Thống kê tiêu chí (F0 trong cộng đồng) kiểm soát Covid-19 trên địa bàn Tỉnh</t>
  </si>
  <si>
    <t>Địa phương</t>
  </si>
  <si>
    <t>Số ngày "Sạch"**</t>
  </si>
  <si>
    <t>TOÀN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</si>
</sst>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Calibri"/>
      <family val="2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i/>
      <sz val="12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i/>
      <sz val="13"/>
      <color rgb="FF000000"/>
      <name val="Times New Roman"/>
      <family val="1"/>
    </font>
    <font>
      <sz val="13"/>
      <color rgb="FF000000"/>
      <name val="Times New Roman"/>
      <family val="1"/>
      <charset val="1"/>
    </font>
    <font>
      <b/>
      <i/>
      <sz val="14"/>
      <color rgb="FF000000"/>
      <name val="Times New Roman"/>
      <family val="1"/>
    </font>
    <font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rgb="FF000000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  <xf numFmtId="0" fontId="4" fillId="0" borderId="0" applyBorder="0"/>
  </cellStyleXfs>
  <cellXfs count="214">
    <xf numFmtId="0" fontId="0" fillId="0" borderId="0" xfId="0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8" fillId="0" borderId="0" xfId="0" applyNumberFormat="1" applyFont="1"/>
    <xf numFmtId="0" fontId="14" fillId="0" borderId="0" xfId="0" applyFont="1"/>
    <xf numFmtId="0" fontId="14" fillId="0" borderId="0" xfId="0" applyFont="1" applyAlignment="1">
      <alignment wrapText="1"/>
    </xf>
    <xf numFmtId="0" fontId="15" fillId="0" borderId="0" xfId="0" applyFont="1"/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3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3" fontId="13" fillId="0" borderId="0" xfId="0" applyNumberFormat="1" applyFont="1" applyAlignment="1">
      <alignment wrapText="1"/>
    </xf>
    <xf numFmtId="0" fontId="7" fillId="0" borderId="0" xfId="1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18" fillId="0" borderId="0" xfId="0" applyFont="1"/>
    <xf numFmtId="0" fontId="9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18" fillId="0" borderId="8" xfId="0" applyNumberFormat="1" applyFont="1" applyBorder="1" applyAlignment="1">
      <alignment horizontal="center" vertical="center"/>
    </xf>
    <xf numFmtId="14" fontId="18" fillId="0" borderId="8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3" fontId="16" fillId="0" borderId="14" xfId="0" applyNumberFormat="1" applyFont="1" applyBorder="1" applyAlignment="1">
      <alignment horizontal="center" vertical="center" wrapText="1"/>
    </xf>
    <xf numFmtId="0" fontId="15" fillId="0" borderId="4" xfId="0" applyFont="1" applyBorder="1"/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2" fillId="0" borderId="1" xfId="0" applyFont="1" applyBorder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7" fillId="0" borderId="2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horizontal="left" vertical="center" wrapText="1"/>
    </xf>
    <xf numFmtId="3" fontId="17" fillId="0" borderId="1" xfId="1" applyNumberFormat="1" applyFont="1" applyBorder="1" applyAlignment="1">
      <alignment horizontal="right" vertical="center" wrapText="1"/>
    </xf>
    <xf numFmtId="0" fontId="13" fillId="0" borderId="1" xfId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/>
    <xf numFmtId="3" fontId="16" fillId="0" borderId="1" xfId="1" applyNumberFormat="1" applyFont="1" applyBorder="1" applyAlignment="1">
      <alignment horizontal="right" vertical="center" wrapText="1"/>
    </xf>
    <xf numFmtId="0" fontId="24" fillId="0" borderId="1" xfId="0" applyFont="1" applyBorder="1"/>
    <xf numFmtId="0" fontId="13" fillId="0" borderId="1" xfId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3" fontId="17" fillId="0" borderId="3" xfId="1" applyNumberFormat="1" applyFont="1" applyBorder="1" applyAlignment="1">
      <alignment horizontal="right" vertical="center"/>
    </xf>
    <xf numFmtId="3" fontId="17" fillId="0" borderId="1" xfId="1" applyNumberFormat="1" applyFont="1" applyBorder="1" applyAlignment="1">
      <alignment horizontal="right" vertical="center"/>
    </xf>
    <xf numFmtId="3" fontId="17" fillId="0" borderId="1" xfId="1" applyNumberFormat="1" applyFont="1" applyBorder="1" applyAlignment="1">
      <alignment vertical="center"/>
    </xf>
    <xf numFmtId="0" fontId="16" fillId="0" borderId="4" xfId="0" applyFont="1" applyBorder="1"/>
    <xf numFmtId="0" fontId="13" fillId="0" borderId="5" xfId="0" applyFont="1" applyBorder="1"/>
    <xf numFmtId="0" fontId="22" fillId="0" borderId="9" xfId="0" applyFont="1" applyBorder="1"/>
    <xf numFmtId="1" fontId="13" fillId="0" borderId="5" xfId="0" applyNumberFormat="1" applyFont="1" applyBorder="1"/>
    <xf numFmtId="0" fontId="24" fillId="0" borderId="9" xfId="0" applyFont="1" applyBorder="1"/>
    <xf numFmtId="3" fontId="17" fillId="0" borderId="2" xfId="1" applyNumberFormat="1" applyFont="1" applyBorder="1" applyAlignment="1">
      <alignment horizontal="right" vertical="center"/>
    </xf>
    <xf numFmtId="3" fontId="17" fillId="0" borderId="1" xfId="1" applyNumberFormat="1" applyFont="1" applyBorder="1" applyAlignment="1">
      <alignment horizontal="center" vertical="center"/>
    </xf>
    <xf numFmtId="0" fontId="16" fillId="0" borderId="1" xfId="1" applyFont="1" applyBorder="1" applyAlignment="1">
      <alignment horizontal="left" vertical="center" wrapText="1"/>
    </xf>
    <xf numFmtId="0" fontId="13" fillId="0" borderId="1" xfId="0" applyFont="1" applyBorder="1" applyAlignment="1">
      <alignment horizontal="right" vertical="center" wrapText="1"/>
    </xf>
    <xf numFmtId="3" fontId="16" fillId="0" borderId="1" xfId="1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justify" vertical="center" wrapText="1"/>
    </xf>
    <xf numFmtId="3" fontId="7" fillId="0" borderId="0" xfId="0" applyNumberFormat="1" applyFont="1" applyAlignment="1">
      <alignment horizontal="center" vertical="center" wrapText="1"/>
    </xf>
    <xf numFmtId="10" fontId="6" fillId="0" borderId="5" xfId="0" applyNumberFormat="1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justify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6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center" wrapText="1"/>
    </xf>
    <xf numFmtId="10" fontId="7" fillId="0" borderId="2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5" fillId="0" borderId="9" xfId="0" applyFont="1" applyBorder="1" applyAlignment="1">
      <alignment horizontal="center"/>
    </xf>
    <xf numFmtId="0" fontId="26" fillId="0" borderId="0" xfId="0" applyFont="1"/>
    <xf numFmtId="0" fontId="28" fillId="0" borderId="0" xfId="0" applyFont="1" applyAlignment="1" applyProtection="1">
      <alignment horizontal="center" vertical="center"/>
      <protection locked="0"/>
    </xf>
    <xf numFmtId="0" fontId="28" fillId="0" borderId="0" xfId="0" applyFont="1" applyProtection="1">
      <protection locked="0"/>
    </xf>
    <xf numFmtId="0" fontId="27" fillId="3" borderId="19" xfId="0" applyFont="1" applyFill="1" applyBorder="1" applyAlignment="1" applyProtection="1">
      <alignment horizontal="right" vertical="center"/>
      <protection locked="0"/>
    </xf>
    <xf numFmtId="1" fontId="29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9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9" fillId="0" borderId="5" xfId="0" applyNumberFormat="1" applyFont="1" applyBorder="1" applyAlignment="1" applyProtection="1">
      <alignment horizontal="center" vertical="center"/>
      <protection locked="0"/>
    </xf>
    <xf numFmtId="1" fontId="29" fillId="0" borderId="2" xfId="1" applyNumberFormat="1" applyFont="1" applyBorder="1" applyAlignment="1" applyProtection="1">
      <alignment horizontal="center" vertical="center" wrapText="1"/>
      <protection locked="0"/>
    </xf>
    <xf numFmtId="1" fontId="29" fillId="0" borderId="2" xfId="1" applyNumberFormat="1" applyFont="1" applyBorder="1" applyAlignment="1" applyProtection="1">
      <alignment horizontal="left" vertical="center" wrapText="1"/>
      <protection locked="0"/>
    </xf>
    <xf numFmtId="3" fontId="29" fillId="0" borderId="5" xfId="1" applyNumberFormat="1" applyFont="1" applyBorder="1" applyAlignment="1" applyProtection="1">
      <alignment horizontal="center" vertical="center" wrapText="1"/>
      <protection locked="0"/>
    </xf>
    <xf numFmtId="1" fontId="30" fillId="0" borderId="2" xfId="1" applyNumberFormat="1" applyFont="1" applyBorder="1" applyAlignment="1" applyProtection="1">
      <alignment horizontal="center" vertical="center" wrapText="1"/>
      <protection locked="0"/>
    </xf>
    <xf numFmtId="1" fontId="30" fillId="0" borderId="2" xfId="1" applyNumberFormat="1" applyFont="1" applyBorder="1" applyAlignment="1" applyProtection="1">
      <alignment horizontal="left" vertical="center" wrapText="1"/>
      <protection locked="0"/>
    </xf>
    <xf numFmtId="0" fontId="28" fillId="0" borderId="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1" fontId="29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9" fillId="2" borderId="2" xfId="1" applyNumberFormat="1" applyFont="1" applyFill="1" applyBorder="1" applyAlignment="1" applyProtection="1">
      <alignment horizontal="left" vertical="center" wrapText="1"/>
      <protection locked="0"/>
    </xf>
    <xf numFmtId="3" fontId="30" fillId="0" borderId="13" xfId="1" applyNumberFormat="1" applyFont="1" applyBorder="1" applyAlignment="1" applyProtection="1">
      <alignment horizontal="center" vertical="center" wrapText="1"/>
      <protection locked="0"/>
    </xf>
    <xf numFmtId="3" fontId="30" fillId="0" borderId="13" xfId="0" applyNumberFormat="1" applyFont="1" applyBorder="1" applyAlignment="1" applyProtection="1">
      <alignment horizontal="center" vertical="center" wrapText="1"/>
      <protection locked="0"/>
    </xf>
    <xf numFmtId="3" fontId="30" fillId="0" borderId="13" xfId="0" applyNumberFormat="1" applyFont="1" applyBorder="1" applyAlignment="1" applyProtection="1">
      <alignment horizontal="center" vertical="center"/>
      <protection locked="0"/>
    </xf>
    <xf numFmtId="3" fontId="30" fillId="0" borderId="13" xfId="0" applyNumberFormat="1" applyFont="1" applyBorder="1" applyProtection="1">
      <protection locked="0"/>
    </xf>
    <xf numFmtId="1" fontId="29" fillId="2" borderId="13" xfId="0" applyNumberFormat="1" applyFont="1" applyFill="1" applyBorder="1" applyAlignment="1" applyProtection="1">
      <alignment horizontal="center" vertical="center"/>
      <protection locked="0"/>
    </xf>
    <xf numFmtId="1" fontId="31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31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8" fillId="0" borderId="1" xfId="0" applyNumberFormat="1" applyFont="1" applyBorder="1" applyAlignment="1" applyProtection="1">
      <alignment horizontal="center" vertical="center"/>
      <protection locked="0"/>
    </xf>
    <xf numFmtId="3" fontId="30" fillId="0" borderId="1" xfId="0" applyNumberFormat="1" applyFont="1" applyBorder="1" applyProtection="1">
      <protection locked="0"/>
    </xf>
    <xf numFmtId="1" fontId="29" fillId="2" borderId="1" xfId="0" applyNumberFormat="1" applyFont="1" applyFill="1" applyBorder="1" applyAlignment="1" applyProtection="1">
      <alignment horizontal="center" vertical="center"/>
      <protection locked="0"/>
    </xf>
    <xf numFmtId="1" fontId="30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30" fillId="2" borderId="2" xfId="1" applyNumberFormat="1" applyFont="1" applyFill="1" applyBorder="1" applyAlignment="1" applyProtection="1">
      <alignment horizontal="left" vertical="center" wrapText="1"/>
      <protection locked="0"/>
    </xf>
    <xf numFmtId="3" fontId="30" fillId="2" borderId="11" xfId="0" applyNumberFormat="1" applyFont="1" applyFill="1" applyBorder="1" applyAlignment="1" applyProtection="1">
      <alignment horizontal="center" vertical="center"/>
      <protection locked="0"/>
    </xf>
    <xf numFmtId="3" fontId="30" fillId="0" borderId="11" xfId="0" applyNumberFormat="1" applyFont="1" applyBorder="1" applyAlignment="1" applyProtection="1">
      <alignment horizontal="center" vertical="center"/>
      <protection locked="0"/>
    </xf>
    <xf numFmtId="3" fontId="29" fillId="2" borderId="11" xfId="0" applyNumberFormat="1" applyFont="1" applyFill="1" applyBorder="1" applyAlignment="1" applyProtection="1">
      <alignment horizontal="center" vertical="center"/>
      <protection locked="0"/>
    </xf>
    <xf numFmtId="3" fontId="30" fillId="0" borderId="5" xfId="0" applyNumberFormat="1" applyFont="1" applyBorder="1" applyAlignment="1" applyProtection="1">
      <alignment horizontal="center" vertical="center"/>
      <protection locked="0"/>
    </xf>
    <xf numFmtId="3" fontId="30" fillId="0" borderId="5" xfId="0" applyNumberFormat="1" applyFont="1" applyBorder="1" applyProtection="1">
      <protection locked="0"/>
    </xf>
    <xf numFmtId="3" fontId="29" fillId="2" borderId="5" xfId="0" applyNumberFormat="1" applyFont="1" applyFill="1" applyBorder="1" applyAlignment="1" applyProtection="1">
      <alignment horizontal="center" vertical="center"/>
      <protection locked="0"/>
    </xf>
    <xf numFmtId="1" fontId="29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30" fillId="0" borderId="11" xfId="0" applyNumberFormat="1" applyFont="1" applyBorder="1" applyAlignment="1">
      <alignment horizontal="center" vertical="center"/>
    </xf>
    <xf numFmtId="3" fontId="30" fillId="0" borderId="14" xfId="0" applyNumberFormat="1" applyFont="1" applyBorder="1" applyAlignment="1" applyProtection="1">
      <alignment horizontal="center" vertical="center" wrapText="1"/>
      <protection locked="0"/>
    </xf>
    <xf numFmtId="3" fontId="30" fillId="0" borderId="5" xfId="1" applyNumberFormat="1" applyFont="1" applyBorder="1" applyAlignment="1" applyProtection="1">
      <alignment horizontal="center" vertical="center" wrapText="1"/>
      <protection locked="0"/>
    </xf>
    <xf numFmtId="3" fontId="30" fillId="0" borderId="16" xfId="0" applyNumberFormat="1" applyFont="1" applyBorder="1" applyProtection="1">
      <protection locked="0"/>
    </xf>
    <xf numFmtId="1" fontId="30" fillId="2" borderId="11" xfId="0" applyNumberFormat="1" applyFont="1" applyFill="1" applyBorder="1" applyAlignment="1">
      <alignment horizontal="center" vertical="center"/>
    </xf>
    <xf numFmtId="1" fontId="30" fillId="0" borderId="5" xfId="0" applyNumberFormat="1" applyFont="1" applyBorder="1" applyAlignment="1">
      <alignment horizontal="left" vertical="center"/>
    </xf>
    <xf numFmtId="3" fontId="30" fillId="0" borderId="18" xfId="0" applyNumberFormat="1" applyFont="1" applyBorder="1" applyAlignment="1">
      <alignment horizontal="center" vertical="center"/>
    </xf>
    <xf numFmtId="3" fontId="30" fillId="0" borderId="2" xfId="0" applyNumberFormat="1" applyFont="1" applyBorder="1" applyAlignment="1">
      <alignment horizontal="center" vertical="center"/>
    </xf>
    <xf numFmtId="3" fontId="30" fillId="0" borderId="14" xfId="0" applyNumberFormat="1" applyFont="1" applyBorder="1" applyAlignment="1">
      <alignment horizontal="center" vertical="center"/>
    </xf>
    <xf numFmtId="3" fontId="30" fillId="0" borderId="5" xfId="0" applyNumberFormat="1" applyFont="1" applyBorder="1" applyAlignment="1">
      <alignment horizontal="center" vertical="center"/>
    </xf>
    <xf numFmtId="1" fontId="29" fillId="0" borderId="5" xfId="0" applyNumberFormat="1" applyFont="1" applyBorder="1" applyAlignment="1">
      <alignment horizontal="center" vertical="center"/>
    </xf>
    <xf numFmtId="3" fontId="30" fillId="0" borderId="15" xfId="0" applyNumberFormat="1" applyFont="1" applyBorder="1" applyAlignment="1">
      <alignment horizontal="center" vertical="center"/>
    </xf>
    <xf numFmtId="3" fontId="30" fillId="0" borderId="1" xfId="0" applyNumberFormat="1" applyFont="1" applyBorder="1" applyAlignment="1">
      <alignment horizontal="center" vertical="center"/>
    </xf>
    <xf numFmtId="1" fontId="30" fillId="2" borderId="12" xfId="0" applyNumberFormat="1" applyFont="1" applyFill="1" applyBorder="1" applyAlignment="1">
      <alignment horizontal="center" vertical="center"/>
    </xf>
    <xf numFmtId="1" fontId="30" fillId="0" borderId="13" xfId="0" applyNumberFormat="1" applyFont="1" applyBorder="1" applyAlignment="1">
      <alignment horizontal="left" vertical="center"/>
    </xf>
    <xf numFmtId="3" fontId="30" fillId="0" borderId="1" xfId="1" applyNumberFormat="1" applyFont="1" applyBorder="1" applyAlignment="1" applyProtection="1">
      <alignment horizontal="center" vertical="center" wrapText="1"/>
      <protection locked="0"/>
    </xf>
    <xf numFmtId="3" fontId="30" fillId="0" borderId="14" xfId="3" applyNumberFormat="1" applyFont="1" applyFill="1" applyBorder="1" applyAlignment="1">
      <alignment horizontal="center" vertical="center"/>
    </xf>
    <xf numFmtId="1" fontId="30" fillId="2" borderId="5" xfId="0" applyNumberFormat="1" applyFont="1" applyFill="1" applyBorder="1" applyAlignment="1">
      <alignment horizontal="center" vertical="center"/>
    </xf>
    <xf numFmtId="0" fontId="32" fillId="0" borderId="5" xfId="0" applyFont="1" applyBorder="1" applyAlignment="1">
      <alignment vertical="center"/>
    </xf>
    <xf numFmtId="3" fontId="30" fillId="0" borderId="1" xfId="0" applyNumberFormat="1" applyFont="1" applyBorder="1" applyAlignment="1" applyProtection="1">
      <alignment horizontal="center" vertical="center" wrapText="1"/>
      <protection locked="0"/>
    </xf>
    <xf numFmtId="3" fontId="30" fillId="0" borderId="14" xfId="1" applyNumberFormat="1" applyFont="1" applyBorder="1" applyAlignment="1" applyProtection="1">
      <alignment horizontal="center" vertical="center" wrapText="1"/>
      <protection locked="0"/>
    </xf>
    <xf numFmtId="3" fontId="30" fillId="0" borderId="11" xfId="1" applyNumberFormat="1" applyFont="1" applyBorder="1" applyAlignment="1" applyProtection="1">
      <alignment horizontal="center" vertical="center" wrapText="1"/>
      <protection locked="0"/>
    </xf>
    <xf numFmtId="1" fontId="30" fillId="0" borderId="11" xfId="0" applyNumberFormat="1" applyFont="1" applyBorder="1" applyAlignment="1">
      <alignment horizontal="left" vertical="center"/>
    </xf>
    <xf numFmtId="3" fontId="30" fillId="0" borderId="16" xfId="0" applyNumberFormat="1" applyFont="1" applyBorder="1" applyAlignment="1">
      <alignment horizontal="center" vertical="center"/>
    </xf>
    <xf numFmtId="3" fontId="30" fillId="0" borderId="16" xfId="1" applyNumberFormat="1" applyFont="1" applyBorder="1" applyAlignment="1" applyProtection="1">
      <alignment horizontal="center" vertical="center" wrapText="1"/>
      <protection locked="0"/>
    </xf>
    <xf numFmtId="1" fontId="29" fillId="2" borderId="5" xfId="1" applyNumberFormat="1" applyFont="1" applyFill="1" applyBorder="1" applyAlignment="1" applyProtection="1">
      <alignment horizontal="left" vertical="center" wrapText="1"/>
      <protection locked="0"/>
    </xf>
    <xf numFmtId="3" fontId="30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9" fillId="0" borderId="5" xfId="1" applyNumberFormat="1" applyFont="1" applyBorder="1" applyAlignment="1" applyProtection="1">
      <alignment horizontal="center" vertical="center" wrapText="1"/>
      <protection locked="0"/>
    </xf>
    <xf numFmtId="3" fontId="30" fillId="0" borderId="5" xfId="0" applyNumberFormat="1" applyFont="1" applyBorder="1" applyAlignment="1" applyProtection="1">
      <alignment horizontal="center" vertical="center" wrapText="1"/>
      <protection locked="0"/>
    </xf>
    <xf numFmtId="1" fontId="30" fillId="2" borderId="10" xfId="1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1" fontId="29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29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9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9" fillId="2" borderId="11" xfId="0" applyNumberFormat="1" applyFont="1" applyFill="1" applyBorder="1" applyAlignment="1" applyProtection="1">
      <alignment horizontal="center" vertical="center"/>
      <protection locked="0"/>
    </xf>
    <xf numFmtId="1" fontId="29" fillId="2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9" fillId="0" borderId="4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0" fontId="14" fillId="0" borderId="1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16" xfId="1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9" fillId="0" borderId="0" xfId="0" applyFont="1" applyAlignment="1"/>
  </cellXfs>
  <cellStyles count="8">
    <cellStyle name="Normal" xfId="0" builtinId="0"/>
    <cellStyle name="Normal 2" xfId="1"/>
    <cellStyle name="Normal 2 2" xfId="2"/>
    <cellStyle name="Normal 2 2 2" xfId="5"/>
    <cellStyle name="Normal 2 3" xfId="6"/>
    <cellStyle name="Normal 2 4" xfId="7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28575</xdr:rowOff>
    </xdr:from>
    <xdr:to>
      <xdr:col>9</xdr:col>
      <xdr:colOff>85725</xdr:colOff>
      <xdr:row>3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4219575" y="809625"/>
          <a:ext cx="1847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59513</xdr:colOff>
      <xdr:row>3</xdr:row>
      <xdr:rowOff>56030</xdr:rowOff>
    </xdr:from>
    <xdr:to>
      <xdr:col>9</xdr:col>
      <xdr:colOff>313406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600-000003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6393638" y="925186"/>
          <a:ext cx="1039706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1"/>
  <sheetViews>
    <sheetView tabSelected="1"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4" sqref="C4"/>
    </sheetView>
  </sheetViews>
  <sheetFormatPr defaultColWidth="9.42578125" defaultRowHeight="15" x14ac:dyDescent="0.25"/>
  <cols>
    <col min="1" max="1" width="9.42578125" style="2"/>
    <col min="2" max="2" width="33.85546875" style="2" customWidth="1"/>
    <col min="3" max="3" width="11.140625" style="2" customWidth="1"/>
    <col min="4" max="4" width="11.42578125" style="2" customWidth="1"/>
    <col min="5" max="5" width="10.140625" style="2" customWidth="1"/>
    <col min="6" max="6" width="10.42578125" style="2" customWidth="1"/>
    <col min="7" max="7" width="11" style="2" customWidth="1"/>
    <col min="8" max="8" width="11.28515625" style="2" customWidth="1"/>
    <col min="9" max="9" width="11" style="2" customWidth="1"/>
    <col min="10" max="10" width="10.42578125" style="2" customWidth="1"/>
    <col min="11" max="11" width="10.140625" style="2" customWidth="1"/>
    <col min="12" max="12" width="11.7109375" style="2" customWidth="1"/>
    <col min="13" max="14" width="10.140625" style="2" customWidth="1"/>
    <col min="15" max="15" width="9.42578125" style="2"/>
    <col min="16" max="16" width="11.28515625" style="2" customWidth="1"/>
    <col min="17" max="16384" width="9.42578125" style="2"/>
  </cols>
  <sheetData>
    <row r="1" spans="1:16" ht="15.75" x14ac:dyDescent="0.25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</row>
    <row r="2" spans="1:16" ht="15.75" x14ac:dyDescent="0.25">
      <c r="A2" s="179" t="s">
        <v>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38.25" customHeight="1" x14ac:dyDescent="0.25">
      <c r="A3" s="180" t="s">
        <v>2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</row>
    <row r="4" spans="1:16" ht="15.75" x14ac:dyDescent="0.25">
      <c r="A4" s="104"/>
      <c r="B4" s="104"/>
      <c r="C4" s="104"/>
      <c r="D4" s="104"/>
      <c r="E4" s="104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6"/>
    </row>
    <row r="5" spans="1:16" ht="21.75" customHeight="1" x14ac:dyDescent="0.25">
      <c r="A5" s="181" t="s">
        <v>3</v>
      </c>
      <c r="B5" s="181" t="s">
        <v>4</v>
      </c>
      <c r="C5" s="183" t="s">
        <v>5</v>
      </c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4" t="s">
        <v>6</v>
      </c>
    </row>
    <row r="6" spans="1:16" ht="33" x14ac:dyDescent="0.25">
      <c r="A6" s="182"/>
      <c r="B6" s="182"/>
      <c r="C6" s="107" t="s">
        <v>7</v>
      </c>
      <c r="D6" s="108" t="s">
        <v>8</v>
      </c>
      <c r="E6" s="107" t="s">
        <v>9</v>
      </c>
      <c r="F6" s="107" t="s">
        <v>10</v>
      </c>
      <c r="G6" s="108" t="s">
        <v>11</v>
      </c>
      <c r="H6" s="108" t="s">
        <v>12</v>
      </c>
      <c r="I6" s="108" t="s">
        <v>13</v>
      </c>
      <c r="J6" s="108" t="s">
        <v>14</v>
      </c>
      <c r="K6" s="108" t="s">
        <v>15</v>
      </c>
      <c r="L6" s="108" t="s">
        <v>16</v>
      </c>
      <c r="M6" s="108" t="s">
        <v>17</v>
      </c>
      <c r="N6" s="108" t="s">
        <v>18</v>
      </c>
      <c r="O6" s="109" t="s">
        <v>19</v>
      </c>
      <c r="P6" s="185"/>
    </row>
    <row r="7" spans="1:16" ht="30" customHeight="1" x14ac:dyDescent="0.25">
      <c r="A7" s="110" t="s">
        <v>20</v>
      </c>
      <c r="B7" s="111" t="s">
        <v>21</v>
      </c>
      <c r="C7" s="112">
        <f t="shared" ref="C7:O7" si="0">SUM(C8:C12)</f>
        <v>5</v>
      </c>
      <c r="D7" s="112">
        <f t="shared" si="0"/>
        <v>60</v>
      </c>
      <c r="E7" s="112">
        <f t="shared" si="0"/>
        <v>27</v>
      </c>
      <c r="F7" s="112">
        <f t="shared" si="0"/>
        <v>73</v>
      </c>
      <c r="G7" s="112">
        <f t="shared" si="0"/>
        <v>196</v>
      </c>
      <c r="H7" s="112">
        <f t="shared" si="0"/>
        <v>129</v>
      </c>
      <c r="I7" s="112">
        <f t="shared" si="0"/>
        <v>23</v>
      </c>
      <c r="J7" s="112">
        <f t="shared" si="0"/>
        <v>52</v>
      </c>
      <c r="K7" s="112">
        <f t="shared" si="0"/>
        <v>14</v>
      </c>
      <c r="L7" s="112">
        <f t="shared" si="0"/>
        <v>0</v>
      </c>
      <c r="M7" s="112">
        <f t="shared" si="0"/>
        <v>0</v>
      </c>
      <c r="N7" s="112">
        <f t="shared" si="0"/>
        <v>30</v>
      </c>
      <c r="O7" s="112">
        <f t="shared" si="0"/>
        <v>172</v>
      </c>
      <c r="P7" s="109">
        <f t="shared" ref="P7:P12" si="1">SUM(C7:O7)</f>
        <v>781</v>
      </c>
    </row>
    <row r="8" spans="1:16" ht="30" customHeight="1" x14ac:dyDescent="0.25">
      <c r="A8" s="113">
        <v>1</v>
      </c>
      <c r="B8" s="114" t="s">
        <v>22</v>
      </c>
      <c r="C8" s="115"/>
      <c r="D8" s="116"/>
      <c r="E8" s="116"/>
      <c r="F8" s="116"/>
      <c r="G8" s="117"/>
      <c r="H8" s="117"/>
      <c r="I8" s="117"/>
      <c r="J8" s="117"/>
      <c r="K8" s="117"/>
      <c r="L8" s="117"/>
      <c r="M8" s="117"/>
      <c r="N8" s="117"/>
      <c r="O8" s="118">
        <v>168</v>
      </c>
      <c r="P8" s="109">
        <f t="shared" si="1"/>
        <v>168</v>
      </c>
    </row>
    <row r="9" spans="1:16" ht="30" customHeight="1" x14ac:dyDescent="0.25">
      <c r="A9" s="113">
        <v>2</v>
      </c>
      <c r="B9" s="114" t="s">
        <v>23</v>
      </c>
      <c r="C9" s="119">
        <v>2</v>
      </c>
      <c r="D9" s="120">
        <v>45</v>
      </c>
      <c r="E9" s="120"/>
      <c r="F9" s="120">
        <v>68</v>
      </c>
      <c r="G9" s="121">
        <v>138</v>
      </c>
      <c r="H9" s="121">
        <v>68</v>
      </c>
      <c r="I9" s="121">
        <v>6</v>
      </c>
      <c r="J9" s="121">
        <v>33</v>
      </c>
      <c r="K9" s="121"/>
      <c r="L9" s="121"/>
      <c r="M9" s="121"/>
      <c r="N9" s="121"/>
      <c r="O9" s="122"/>
      <c r="P9" s="109">
        <f t="shared" si="1"/>
        <v>360</v>
      </c>
    </row>
    <row r="10" spans="1:16" ht="30" customHeight="1" x14ac:dyDescent="0.25">
      <c r="A10" s="113">
        <v>3</v>
      </c>
      <c r="B10" s="114" t="s">
        <v>24</v>
      </c>
      <c r="C10" s="119">
        <v>3</v>
      </c>
      <c r="D10" s="120">
        <v>15</v>
      </c>
      <c r="E10" s="120">
        <v>27</v>
      </c>
      <c r="F10" s="120">
        <v>5</v>
      </c>
      <c r="G10" s="121">
        <v>58</v>
      </c>
      <c r="H10" s="121">
        <v>61</v>
      </c>
      <c r="I10" s="121">
        <v>17</v>
      </c>
      <c r="J10" s="121">
        <v>19</v>
      </c>
      <c r="K10" s="121">
        <v>14</v>
      </c>
      <c r="L10" s="121"/>
      <c r="M10" s="121"/>
      <c r="N10" s="121">
        <v>30</v>
      </c>
      <c r="O10" s="122"/>
      <c r="P10" s="109">
        <f t="shared" si="1"/>
        <v>249</v>
      </c>
    </row>
    <row r="11" spans="1:16" ht="30" customHeight="1" x14ac:dyDescent="0.25">
      <c r="A11" s="113">
        <v>4</v>
      </c>
      <c r="B11" s="114" t="s">
        <v>25</v>
      </c>
      <c r="C11" s="123"/>
      <c r="D11" s="124"/>
      <c r="E11" s="124"/>
      <c r="F11" s="124"/>
      <c r="G11" s="125"/>
      <c r="H11" s="125"/>
      <c r="I11" s="125"/>
      <c r="J11" s="125"/>
      <c r="K11" s="125"/>
      <c r="L11" s="125"/>
      <c r="M11" s="125"/>
      <c r="N11" s="125"/>
      <c r="O11" s="126"/>
      <c r="P11" s="109">
        <f t="shared" si="1"/>
        <v>0</v>
      </c>
    </row>
    <row r="12" spans="1:16" ht="30" customHeight="1" x14ac:dyDescent="0.25">
      <c r="A12" s="113">
        <v>5</v>
      </c>
      <c r="B12" s="114" t="s">
        <v>26</v>
      </c>
      <c r="C12" s="123"/>
      <c r="D12" s="124"/>
      <c r="E12" s="124"/>
      <c r="F12" s="124"/>
      <c r="G12" s="125"/>
      <c r="H12" s="125"/>
      <c r="I12" s="125"/>
      <c r="J12" s="125"/>
      <c r="K12" s="125"/>
      <c r="L12" s="125"/>
      <c r="M12" s="125"/>
      <c r="N12" s="125"/>
      <c r="O12" s="126">
        <v>4</v>
      </c>
      <c r="P12" s="109">
        <f t="shared" si="1"/>
        <v>4</v>
      </c>
    </row>
    <row r="13" spans="1:16" ht="30" customHeight="1" x14ac:dyDescent="0.25">
      <c r="A13" s="127" t="s">
        <v>27</v>
      </c>
      <c r="B13" s="128" t="s">
        <v>28</v>
      </c>
      <c r="C13" s="129"/>
      <c r="D13" s="130"/>
      <c r="E13" s="129"/>
      <c r="F13" s="129"/>
      <c r="G13" s="131"/>
      <c r="H13" s="131"/>
      <c r="I13" s="131"/>
      <c r="J13" s="131"/>
      <c r="K13" s="131"/>
      <c r="L13" s="131"/>
      <c r="M13" s="131"/>
      <c r="N13" s="131"/>
      <c r="O13" s="132"/>
      <c r="P13" s="133"/>
    </row>
    <row r="14" spans="1:16" ht="30" customHeight="1" x14ac:dyDescent="0.25">
      <c r="A14" s="134">
        <v>1</v>
      </c>
      <c r="B14" s="135" t="s">
        <v>29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7"/>
      <c r="P14" s="138"/>
    </row>
    <row r="15" spans="1:16" ht="30" customHeight="1" x14ac:dyDescent="0.25">
      <c r="A15" s="139" t="s">
        <v>30</v>
      </c>
      <c r="B15" s="140" t="s">
        <v>31</v>
      </c>
      <c r="C15" s="141">
        <v>17</v>
      </c>
      <c r="D15" s="141">
        <v>17</v>
      </c>
      <c r="E15" s="141">
        <v>0</v>
      </c>
      <c r="F15" s="141">
        <v>7</v>
      </c>
      <c r="G15" s="141">
        <v>107</v>
      </c>
      <c r="H15" s="141">
        <v>45</v>
      </c>
      <c r="I15" s="141">
        <v>0</v>
      </c>
      <c r="J15" s="141">
        <v>0</v>
      </c>
      <c r="K15" s="141">
        <v>16</v>
      </c>
      <c r="L15" s="141">
        <v>0</v>
      </c>
      <c r="M15" s="141">
        <v>0</v>
      </c>
      <c r="N15" s="141">
        <v>14</v>
      </c>
      <c r="O15" s="142"/>
      <c r="P15" s="143">
        <f>SUM(C15:N15)</f>
        <v>223</v>
      </c>
    </row>
    <row r="16" spans="1:16" ht="30" customHeight="1" x14ac:dyDescent="0.25">
      <c r="A16" s="139" t="s">
        <v>32</v>
      </c>
      <c r="B16" s="140" t="s">
        <v>33</v>
      </c>
      <c r="C16" s="141">
        <v>397</v>
      </c>
      <c r="D16" s="141">
        <v>216</v>
      </c>
      <c r="E16" s="141">
        <v>0</v>
      </c>
      <c r="F16" s="141">
        <v>277</v>
      </c>
      <c r="G16" s="141">
        <v>524</v>
      </c>
      <c r="H16" s="141">
        <v>535</v>
      </c>
      <c r="I16" s="141">
        <v>248</v>
      </c>
      <c r="J16" s="141">
        <v>917</v>
      </c>
      <c r="K16" s="141">
        <v>354</v>
      </c>
      <c r="L16" s="141">
        <v>0</v>
      </c>
      <c r="M16" s="141">
        <v>87</v>
      </c>
      <c r="N16" s="141">
        <v>471</v>
      </c>
      <c r="O16" s="144"/>
      <c r="P16" s="143">
        <f>SUM(C16:N16)</f>
        <v>4026</v>
      </c>
    </row>
    <row r="17" spans="1:16" ht="30" customHeight="1" x14ac:dyDescent="0.25">
      <c r="A17" s="139" t="s">
        <v>34</v>
      </c>
      <c r="B17" s="140" t="s">
        <v>35</v>
      </c>
      <c r="C17" s="141">
        <v>5500</v>
      </c>
      <c r="D17" s="141">
        <v>3840</v>
      </c>
      <c r="E17" s="141">
        <v>2557</v>
      </c>
      <c r="F17" s="141">
        <v>5351</v>
      </c>
      <c r="G17" s="141">
        <v>5253</v>
      </c>
      <c r="H17" s="141">
        <v>4570</v>
      </c>
      <c r="I17" s="141">
        <v>2297</v>
      </c>
      <c r="J17" s="141">
        <v>2860</v>
      </c>
      <c r="K17" s="141">
        <v>4477</v>
      </c>
      <c r="L17" s="141">
        <v>1055</v>
      </c>
      <c r="M17" s="141">
        <v>2878</v>
      </c>
      <c r="N17" s="141">
        <v>2286</v>
      </c>
      <c r="O17" s="144"/>
      <c r="P17" s="143">
        <f>SUM(C17:N17)</f>
        <v>42924</v>
      </c>
    </row>
    <row r="18" spans="1:16" ht="30" customHeight="1" x14ac:dyDescent="0.25">
      <c r="A18" s="134">
        <v>2</v>
      </c>
      <c r="B18" s="135" t="s">
        <v>36</v>
      </c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5"/>
      <c r="P18" s="146"/>
    </row>
    <row r="19" spans="1:16" ht="30" customHeight="1" x14ac:dyDescent="0.25">
      <c r="A19" s="139" t="s">
        <v>37</v>
      </c>
      <c r="B19" s="140" t="s">
        <v>31</v>
      </c>
      <c r="C19" s="141">
        <v>0</v>
      </c>
      <c r="D19" s="141">
        <v>0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0</v>
      </c>
      <c r="K19" s="141">
        <v>0</v>
      </c>
      <c r="L19" s="141">
        <v>0</v>
      </c>
      <c r="M19" s="141">
        <v>0</v>
      </c>
      <c r="N19" s="141">
        <v>0</v>
      </c>
      <c r="O19" s="145"/>
      <c r="P19" s="143">
        <f>SUM(C19:N19)</f>
        <v>0</v>
      </c>
    </row>
    <row r="20" spans="1:16" ht="30" customHeight="1" x14ac:dyDescent="0.25">
      <c r="A20" s="139" t="s">
        <v>38</v>
      </c>
      <c r="B20" s="140" t="s">
        <v>33</v>
      </c>
      <c r="C20" s="141">
        <v>0</v>
      </c>
      <c r="D20" s="141">
        <v>0</v>
      </c>
      <c r="E20" s="141">
        <v>0</v>
      </c>
      <c r="F20" s="141">
        <v>0</v>
      </c>
      <c r="G20" s="141">
        <v>0</v>
      </c>
      <c r="H20" s="141">
        <v>155</v>
      </c>
      <c r="I20" s="141">
        <v>242</v>
      </c>
      <c r="J20" s="141">
        <v>0</v>
      </c>
      <c r="K20" s="141">
        <v>0</v>
      </c>
      <c r="L20" s="141">
        <v>0</v>
      </c>
      <c r="M20" s="141">
        <v>0</v>
      </c>
      <c r="N20" s="141">
        <v>0</v>
      </c>
      <c r="O20" s="145"/>
      <c r="P20" s="143">
        <f>SUM(C20:N20)</f>
        <v>397</v>
      </c>
    </row>
    <row r="21" spans="1:16" ht="30" customHeight="1" x14ac:dyDescent="0.25">
      <c r="A21" s="139" t="s">
        <v>39</v>
      </c>
      <c r="B21" s="140" t="s">
        <v>35</v>
      </c>
      <c r="C21" s="141">
        <v>1119</v>
      </c>
      <c r="D21" s="141">
        <v>2883</v>
      </c>
      <c r="E21" s="141">
        <v>3243</v>
      </c>
      <c r="F21" s="141">
        <v>2745</v>
      </c>
      <c r="G21" s="141">
        <v>2038</v>
      </c>
      <c r="H21" s="141">
        <v>3731</v>
      </c>
      <c r="I21" s="141">
        <v>1372</v>
      </c>
      <c r="J21" s="141">
        <v>1891</v>
      </c>
      <c r="K21" s="141">
        <v>697</v>
      </c>
      <c r="L21" s="141">
        <v>1254</v>
      </c>
      <c r="M21" s="141">
        <v>2822</v>
      </c>
      <c r="N21" s="141">
        <v>1454</v>
      </c>
      <c r="O21" s="145"/>
      <c r="P21" s="143">
        <f>SUM(C21:N21)</f>
        <v>25249</v>
      </c>
    </row>
    <row r="22" spans="1:16" ht="30" customHeight="1" x14ac:dyDescent="0.25">
      <c r="A22" s="127" t="s">
        <v>40</v>
      </c>
      <c r="B22" s="147" t="s">
        <v>41</v>
      </c>
      <c r="C22" s="148"/>
      <c r="D22" s="149"/>
      <c r="E22" s="150"/>
      <c r="F22" s="150"/>
      <c r="G22" s="144"/>
      <c r="H22" s="144"/>
      <c r="I22" s="144"/>
      <c r="J22" s="144"/>
      <c r="K22" s="144"/>
      <c r="L22" s="144"/>
      <c r="M22" s="144"/>
      <c r="N22" s="144"/>
      <c r="O22" s="151"/>
      <c r="P22" s="109">
        <f>SUM(P23:P26)</f>
        <v>12</v>
      </c>
    </row>
    <row r="23" spans="1:16" ht="30" customHeight="1" x14ac:dyDescent="0.25">
      <c r="A23" s="152">
        <v>1</v>
      </c>
      <c r="B23" s="153" t="s">
        <v>42</v>
      </c>
      <c r="C23" s="154"/>
      <c r="D23" s="155"/>
      <c r="E23" s="156"/>
      <c r="F23" s="156"/>
      <c r="G23" s="156"/>
      <c r="H23" s="156"/>
      <c r="I23" s="156"/>
      <c r="J23" s="156"/>
      <c r="K23" s="156"/>
      <c r="L23" s="156">
        <v>1</v>
      </c>
      <c r="M23" s="156">
        <v>1</v>
      </c>
      <c r="N23" s="156"/>
      <c r="O23" s="157"/>
      <c r="P23" s="158">
        <f>SUM(C23:O23)</f>
        <v>2</v>
      </c>
    </row>
    <row r="24" spans="1:16" ht="30" customHeight="1" x14ac:dyDescent="0.25">
      <c r="A24" s="152">
        <v>2</v>
      </c>
      <c r="B24" s="153" t="s">
        <v>43</v>
      </c>
      <c r="C24" s="159"/>
      <c r="D24" s="160">
        <v>1</v>
      </c>
      <c r="E24" s="156">
        <v>1</v>
      </c>
      <c r="F24" s="156"/>
      <c r="G24" s="156">
        <v>1</v>
      </c>
      <c r="H24" s="156">
        <v>1</v>
      </c>
      <c r="I24" s="156"/>
      <c r="J24" s="156">
        <v>1</v>
      </c>
      <c r="K24" s="156">
        <v>1</v>
      </c>
      <c r="L24" s="156"/>
      <c r="M24" s="156"/>
      <c r="N24" s="156"/>
      <c r="O24" s="157"/>
      <c r="P24" s="158">
        <f>SUM(C24:O24)</f>
        <v>6</v>
      </c>
    </row>
    <row r="25" spans="1:16" ht="30" customHeight="1" x14ac:dyDescent="0.25">
      <c r="A25" s="161">
        <v>3</v>
      </c>
      <c r="B25" s="162" t="s">
        <v>44</v>
      </c>
      <c r="C25" s="163">
        <v>1</v>
      </c>
      <c r="D25" s="160"/>
      <c r="E25" s="156"/>
      <c r="F25" s="164">
        <v>1</v>
      </c>
      <c r="G25" s="156"/>
      <c r="H25" s="156"/>
      <c r="I25" s="156">
        <v>1</v>
      </c>
      <c r="J25" s="156"/>
      <c r="K25" s="156"/>
      <c r="L25" s="156"/>
      <c r="M25" s="156"/>
      <c r="N25" s="156">
        <v>1</v>
      </c>
      <c r="O25" s="157"/>
      <c r="P25" s="158">
        <f>SUM(C25:O25)</f>
        <v>4</v>
      </c>
    </row>
    <row r="26" spans="1:16" ht="30" customHeight="1" x14ac:dyDescent="0.25">
      <c r="A26" s="165">
        <v>4</v>
      </c>
      <c r="B26" s="166" t="s">
        <v>45</v>
      </c>
      <c r="C26" s="160"/>
      <c r="D26" s="160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7"/>
      <c r="P26" s="158">
        <f>SUM(C26:O26)</f>
        <v>0</v>
      </c>
    </row>
    <row r="27" spans="1:16" ht="30" customHeight="1" x14ac:dyDescent="0.25">
      <c r="A27" s="127" t="s">
        <v>46</v>
      </c>
      <c r="B27" s="147" t="s">
        <v>47</v>
      </c>
      <c r="C27" s="148"/>
      <c r="D27" s="149"/>
      <c r="E27" s="150"/>
      <c r="F27" s="150"/>
      <c r="G27" s="144"/>
      <c r="H27" s="144"/>
      <c r="I27" s="144"/>
      <c r="J27" s="144"/>
      <c r="K27" s="144"/>
      <c r="L27" s="144"/>
      <c r="M27" s="144"/>
      <c r="N27" s="144"/>
      <c r="O27" s="151"/>
      <c r="P27" s="109">
        <f>SUM(P28:P31)</f>
        <v>143</v>
      </c>
    </row>
    <row r="28" spans="1:16" ht="30" customHeight="1" x14ac:dyDescent="0.25">
      <c r="A28" s="152">
        <v>1</v>
      </c>
      <c r="B28" s="153" t="s">
        <v>42</v>
      </c>
      <c r="C28" s="154"/>
      <c r="D28" s="155">
        <v>1</v>
      </c>
      <c r="E28" s="156">
        <v>9</v>
      </c>
      <c r="F28" s="156"/>
      <c r="G28" s="156">
        <v>3</v>
      </c>
      <c r="H28" s="156">
        <v>4</v>
      </c>
      <c r="I28" s="156"/>
      <c r="J28" s="156"/>
      <c r="K28" s="156">
        <v>1</v>
      </c>
      <c r="L28" s="156"/>
      <c r="M28" s="156">
        <v>10</v>
      </c>
      <c r="N28" s="156"/>
      <c r="O28" s="157"/>
      <c r="P28" s="158">
        <f>SUM(C28:O28)</f>
        <v>28</v>
      </c>
    </row>
    <row r="29" spans="1:16" ht="30" customHeight="1" x14ac:dyDescent="0.25">
      <c r="A29" s="152">
        <v>2</v>
      </c>
      <c r="B29" s="153" t="s">
        <v>43</v>
      </c>
      <c r="C29" s="159">
        <v>4</v>
      </c>
      <c r="D29" s="160">
        <v>7</v>
      </c>
      <c r="E29" s="156">
        <v>4</v>
      </c>
      <c r="F29" s="156">
        <v>6</v>
      </c>
      <c r="G29" s="156">
        <v>11</v>
      </c>
      <c r="H29" s="156">
        <v>13</v>
      </c>
      <c r="I29" s="156">
        <v>3</v>
      </c>
      <c r="J29" s="156">
        <v>9</v>
      </c>
      <c r="K29" s="156">
        <v>6</v>
      </c>
      <c r="L29" s="156">
        <v>7</v>
      </c>
      <c r="M29" s="156"/>
      <c r="N29" s="156">
        <v>4</v>
      </c>
      <c r="O29" s="157"/>
      <c r="P29" s="158">
        <f>SUM(C29:O29)</f>
        <v>74</v>
      </c>
    </row>
    <row r="30" spans="1:16" ht="30" customHeight="1" x14ac:dyDescent="0.25">
      <c r="A30" s="161">
        <v>3</v>
      </c>
      <c r="B30" s="162" t="s">
        <v>44</v>
      </c>
      <c r="C30" s="163">
        <v>5</v>
      </c>
      <c r="D30" s="160">
        <v>4</v>
      </c>
      <c r="E30" s="156"/>
      <c r="F30" s="164">
        <v>6</v>
      </c>
      <c r="G30" s="156">
        <v>1</v>
      </c>
      <c r="H30" s="156">
        <v>1</v>
      </c>
      <c r="I30" s="156">
        <v>10</v>
      </c>
      <c r="J30" s="156">
        <v>4</v>
      </c>
      <c r="K30" s="156">
        <v>5</v>
      </c>
      <c r="L30" s="156"/>
      <c r="M30" s="156"/>
      <c r="N30" s="156">
        <v>5</v>
      </c>
      <c r="O30" s="157"/>
      <c r="P30" s="158">
        <f>SUM(C30:O30)</f>
        <v>41</v>
      </c>
    </row>
    <row r="31" spans="1:16" ht="30" customHeight="1" x14ac:dyDescent="0.25">
      <c r="A31" s="165">
        <v>4</v>
      </c>
      <c r="B31" s="166" t="s">
        <v>45</v>
      </c>
      <c r="C31" s="160"/>
      <c r="D31" s="160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7"/>
      <c r="P31" s="158">
        <f>SUM(C31:O31)</f>
        <v>0</v>
      </c>
    </row>
    <row r="32" spans="1:16" ht="30" customHeight="1" x14ac:dyDescent="0.25">
      <c r="A32" s="107" t="s">
        <v>48</v>
      </c>
      <c r="B32" s="147" t="s">
        <v>49</v>
      </c>
      <c r="C32" s="160"/>
      <c r="D32" s="167"/>
      <c r="E32" s="168"/>
      <c r="F32" s="169"/>
      <c r="G32" s="142"/>
      <c r="H32" s="142"/>
      <c r="I32" s="142"/>
      <c r="J32" s="142"/>
      <c r="K32" s="142"/>
      <c r="L32" s="142"/>
      <c r="M32" s="142"/>
      <c r="N32" s="142"/>
      <c r="O32" s="145"/>
      <c r="P32" s="109">
        <f>SUM(P33:P36)</f>
        <v>698</v>
      </c>
    </row>
    <row r="33" spans="1:16" ht="30" customHeight="1" x14ac:dyDescent="0.25">
      <c r="A33" s="152">
        <v>1</v>
      </c>
      <c r="B33" s="170" t="s">
        <v>42</v>
      </c>
      <c r="C33" s="154">
        <v>8</v>
      </c>
      <c r="D33" s="155">
        <v>51</v>
      </c>
      <c r="E33" s="171">
        <v>47</v>
      </c>
      <c r="F33" s="171">
        <v>8</v>
      </c>
      <c r="G33" s="171">
        <v>21</v>
      </c>
      <c r="H33" s="171">
        <v>55</v>
      </c>
      <c r="I33" s="171">
        <v>9</v>
      </c>
      <c r="J33" s="171"/>
      <c r="K33" s="171">
        <v>5</v>
      </c>
      <c r="L33" s="171"/>
      <c r="M33" s="171">
        <v>41</v>
      </c>
      <c r="N33" s="171">
        <v>7</v>
      </c>
      <c r="O33" s="157"/>
      <c r="P33" s="158">
        <f>SUM(C33:O33)</f>
        <v>252</v>
      </c>
    </row>
    <row r="34" spans="1:16" ht="30" customHeight="1" x14ac:dyDescent="0.25">
      <c r="A34" s="152">
        <v>2</v>
      </c>
      <c r="B34" s="153" t="s">
        <v>43</v>
      </c>
      <c r="C34" s="156">
        <v>5</v>
      </c>
      <c r="D34" s="160">
        <v>17</v>
      </c>
      <c r="E34" s="156">
        <v>19</v>
      </c>
      <c r="F34" s="156">
        <v>16</v>
      </c>
      <c r="G34" s="156">
        <v>39</v>
      </c>
      <c r="H34" s="156">
        <v>23</v>
      </c>
      <c r="I34" s="156">
        <v>23</v>
      </c>
      <c r="J34" s="156">
        <v>45</v>
      </c>
      <c r="K34" s="156">
        <v>31</v>
      </c>
      <c r="L34" s="156">
        <v>33</v>
      </c>
      <c r="M34" s="156"/>
      <c r="N34" s="156">
        <v>12</v>
      </c>
      <c r="O34" s="157"/>
      <c r="P34" s="158">
        <f>SUM(C34:O34)</f>
        <v>263</v>
      </c>
    </row>
    <row r="35" spans="1:16" ht="30" customHeight="1" x14ac:dyDescent="0.25">
      <c r="A35" s="161">
        <v>3</v>
      </c>
      <c r="B35" s="162" t="s">
        <v>44</v>
      </c>
      <c r="C35" s="172">
        <v>24</v>
      </c>
      <c r="D35" s="160">
        <v>9</v>
      </c>
      <c r="E35" s="156"/>
      <c r="F35" s="164">
        <v>29</v>
      </c>
      <c r="G35" s="156">
        <v>9</v>
      </c>
      <c r="H35" s="156">
        <v>11</v>
      </c>
      <c r="I35" s="156">
        <v>30</v>
      </c>
      <c r="J35" s="156">
        <v>7</v>
      </c>
      <c r="K35" s="156">
        <v>22</v>
      </c>
      <c r="L35" s="156"/>
      <c r="M35" s="156"/>
      <c r="N35" s="156">
        <v>19</v>
      </c>
      <c r="O35" s="157"/>
      <c r="P35" s="158">
        <f>SUM(C35:O35)</f>
        <v>160</v>
      </c>
    </row>
    <row r="36" spans="1:16" ht="30" customHeight="1" x14ac:dyDescent="0.25">
      <c r="A36" s="165">
        <v>4</v>
      </c>
      <c r="B36" s="166" t="s">
        <v>45</v>
      </c>
      <c r="C36" s="150"/>
      <c r="D36" s="156"/>
      <c r="E36" s="156"/>
      <c r="F36" s="156">
        <v>18</v>
      </c>
      <c r="G36" s="156"/>
      <c r="H36" s="156">
        <v>2</v>
      </c>
      <c r="I36" s="156"/>
      <c r="J36" s="156">
        <v>3</v>
      </c>
      <c r="K36" s="156"/>
      <c r="L36" s="156"/>
      <c r="M36" s="156"/>
      <c r="N36" s="156"/>
      <c r="O36" s="157"/>
      <c r="P36" s="158">
        <f>SUM(C36:O36)</f>
        <v>23</v>
      </c>
    </row>
    <row r="37" spans="1:16" ht="30" customHeight="1" x14ac:dyDescent="0.25">
      <c r="A37" s="107" t="s">
        <v>50</v>
      </c>
      <c r="B37" s="173" t="s">
        <v>51</v>
      </c>
      <c r="C37" s="157"/>
      <c r="D37" s="174"/>
      <c r="E37" s="150"/>
      <c r="F37" s="150"/>
      <c r="G37" s="150"/>
      <c r="H37" s="150"/>
      <c r="I37" s="150"/>
      <c r="J37" s="150"/>
      <c r="K37" s="150"/>
      <c r="L37" s="174"/>
      <c r="M37" s="150"/>
      <c r="N37" s="174"/>
      <c r="O37" s="150"/>
      <c r="P37" s="175">
        <f>P38+P40</f>
        <v>622</v>
      </c>
    </row>
    <row r="38" spans="1:16" ht="30" customHeight="1" x14ac:dyDescent="0.25">
      <c r="A38" s="139">
        <v>1</v>
      </c>
      <c r="B38" s="140" t="s">
        <v>52</v>
      </c>
      <c r="C38" s="150">
        <v>0</v>
      </c>
      <c r="D38" s="176">
        <v>8</v>
      </c>
      <c r="E38" s="150">
        <v>3</v>
      </c>
      <c r="F38" s="150">
        <v>2</v>
      </c>
      <c r="G38" s="144">
        <v>78</v>
      </c>
      <c r="H38" s="144">
        <v>18</v>
      </c>
      <c r="I38" s="144">
        <v>2</v>
      </c>
      <c r="J38" s="144">
        <v>0</v>
      </c>
      <c r="K38" s="144">
        <v>0</v>
      </c>
      <c r="L38" s="144">
        <v>4</v>
      </c>
      <c r="M38" s="144">
        <v>7</v>
      </c>
      <c r="N38" s="144">
        <v>0</v>
      </c>
      <c r="O38" s="144"/>
      <c r="P38" s="143">
        <f t="shared" ref="P38:P41" si="2">SUM(C38:N38)</f>
        <v>122</v>
      </c>
    </row>
    <row r="39" spans="1:16" ht="30" customHeight="1" x14ac:dyDescent="0.25">
      <c r="A39" s="139">
        <v>2</v>
      </c>
      <c r="B39" s="177" t="s">
        <v>31</v>
      </c>
      <c r="C39" s="157">
        <v>0</v>
      </c>
      <c r="D39" s="157">
        <v>0</v>
      </c>
      <c r="E39" s="157">
        <v>0</v>
      </c>
      <c r="F39" s="157">
        <v>0</v>
      </c>
      <c r="G39" s="157">
        <v>3</v>
      </c>
      <c r="H39" s="157">
        <v>0</v>
      </c>
      <c r="I39" s="157">
        <v>0</v>
      </c>
      <c r="J39" s="157">
        <v>0</v>
      </c>
      <c r="K39" s="157">
        <v>0</v>
      </c>
      <c r="L39" s="157">
        <v>0</v>
      </c>
      <c r="M39" s="157">
        <v>0</v>
      </c>
      <c r="N39" s="157">
        <v>0</v>
      </c>
      <c r="O39" s="144"/>
      <c r="P39" s="143">
        <f t="shared" si="2"/>
        <v>3</v>
      </c>
    </row>
    <row r="40" spans="1:16" ht="30" customHeight="1" x14ac:dyDescent="0.25">
      <c r="A40" s="139">
        <v>3</v>
      </c>
      <c r="B40" s="140" t="s">
        <v>53</v>
      </c>
      <c r="C40" s="157">
        <v>49</v>
      </c>
      <c r="D40" s="176">
        <v>102</v>
      </c>
      <c r="E40" s="150">
        <v>15</v>
      </c>
      <c r="F40" s="150">
        <v>24</v>
      </c>
      <c r="G40" s="144">
        <v>188</v>
      </c>
      <c r="H40" s="144">
        <v>17</v>
      </c>
      <c r="I40" s="144">
        <v>22</v>
      </c>
      <c r="J40" s="144">
        <v>25</v>
      </c>
      <c r="K40" s="144">
        <v>19</v>
      </c>
      <c r="L40" s="144">
        <v>5</v>
      </c>
      <c r="M40" s="144">
        <v>27</v>
      </c>
      <c r="N40" s="144">
        <v>7</v>
      </c>
      <c r="O40" s="144"/>
      <c r="P40" s="143">
        <f t="shared" si="2"/>
        <v>500</v>
      </c>
    </row>
    <row r="41" spans="1:16" ht="30" customHeight="1" x14ac:dyDescent="0.25">
      <c r="A41" s="139">
        <v>4</v>
      </c>
      <c r="B41" s="140" t="s">
        <v>31</v>
      </c>
      <c r="C41" s="157">
        <v>0</v>
      </c>
      <c r="D41" s="157">
        <v>0</v>
      </c>
      <c r="E41" s="157">
        <v>0</v>
      </c>
      <c r="F41" s="157">
        <v>0</v>
      </c>
      <c r="G41" s="157">
        <v>0</v>
      </c>
      <c r="H41" s="157">
        <v>0</v>
      </c>
      <c r="I41" s="157">
        <v>0</v>
      </c>
      <c r="J41" s="157">
        <v>0</v>
      </c>
      <c r="K41" s="157">
        <v>0</v>
      </c>
      <c r="L41" s="157">
        <v>0</v>
      </c>
      <c r="M41" s="157">
        <v>0</v>
      </c>
      <c r="N41" s="157">
        <v>0</v>
      </c>
      <c r="O41" s="144"/>
      <c r="P41" s="143">
        <f t="shared" si="2"/>
        <v>0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zoomScaleNormal="100" workbookViewId="0">
      <selection activeCell="D12" sqref="D12"/>
    </sheetView>
  </sheetViews>
  <sheetFormatPr defaultColWidth="9.42578125" defaultRowHeight="15" x14ac:dyDescent="0.25"/>
  <cols>
    <col min="1" max="1" width="4.28515625" style="1" customWidth="1"/>
    <col min="2" max="2" width="36.5703125" style="1" customWidth="1"/>
    <col min="3" max="3" width="14.7109375" style="1" customWidth="1"/>
    <col min="4" max="4" width="14.5703125" style="1" customWidth="1"/>
    <col min="5" max="5" width="14.7109375" style="1" customWidth="1"/>
    <col min="6" max="16384" width="9.42578125" style="1"/>
  </cols>
  <sheetData>
    <row r="1" spans="1:5" ht="15.75" x14ac:dyDescent="0.25">
      <c r="A1" s="188" t="s">
        <v>54</v>
      </c>
      <c r="B1" s="188"/>
      <c r="C1" s="188"/>
      <c r="D1" s="188"/>
      <c r="E1" s="188"/>
    </row>
    <row r="2" spans="1:5" ht="25.5" customHeight="1" x14ac:dyDescent="0.25">
      <c r="A2" s="189" t="s">
        <v>55</v>
      </c>
      <c r="B2" s="189"/>
      <c r="C2" s="189"/>
      <c r="D2" s="189"/>
      <c r="E2" s="189"/>
    </row>
    <row r="3" spans="1:5" ht="29.25" customHeight="1" x14ac:dyDescent="0.25">
      <c r="A3" s="190" t="s">
        <v>2</v>
      </c>
      <c r="B3" s="190"/>
      <c r="C3" s="190"/>
      <c r="D3" s="190"/>
      <c r="E3" s="190"/>
    </row>
    <row r="4" spans="1:5" ht="25.5" customHeight="1" x14ac:dyDescent="0.25">
      <c r="A4" s="191"/>
      <c r="B4" s="191"/>
      <c r="C4" s="30"/>
      <c r="D4" s="30"/>
      <c r="E4" s="37" t="s">
        <v>56</v>
      </c>
    </row>
    <row r="5" spans="1:5" ht="30" customHeight="1" x14ac:dyDescent="0.25">
      <c r="A5" s="192" t="s">
        <v>57</v>
      </c>
      <c r="B5" s="192" t="s">
        <v>58</v>
      </c>
      <c r="C5" s="186" t="s">
        <v>31</v>
      </c>
      <c r="D5" s="187"/>
      <c r="E5" s="193"/>
    </row>
    <row r="6" spans="1:5" ht="30" customHeight="1" x14ac:dyDescent="0.25">
      <c r="A6" s="192"/>
      <c r="B6" s="192"/>
      <c r="C6" s="38" t="s">
        <v>59</v>
      </c>
      <c r="D6" s="38" t="s">
        <v>60</v>
      </c>
      <c r="E6" s="38" t="s">
        <v>33</v>
      </c>
    </row>
    <row r="7" spans="1:5" ht="30" customHeight="1" x14ac:dyDescent="0.25">
      <c r="A7" s="39">
        <v>1</v>
      </c>
      <c r="B7" s="40" t="s">
        <v>61</v>
      </c>
      <c r="C7" s="18">
        <v>781</v>
      </c>
      <c r="D7" s="18">
        <v>855</v>
      </c>
      <c r="E7" s="18">
        <v>10832</v>
      </c>
    </row>
    <row r="8" spans="1:5" ht="30" customHeight="1" x14ac:dyDescent="0.25">
      <c r="A8" s="39">
        <v>2</v>
      </c>
      <c r="B8" s="40" t="s">
        <v>62</v>
      </c>
      <c r="C8" s="18">
        <v>14</v>
      </c>
      <c r="D8" s="18">
        <v>12</v>
      </c>
      <c r="E8" s="18">
        <v>71</v>
      </c>
    </row>
    <row r="9" spans="1:5" ht="30" customHeight="1" x14ac:dyDescent="0.25">
      <c r="A9" s="39">
        <v>3</v>
      </c>
      <c r="B9" s="41" t="s">
        <v>63</v>
      </c>
      <c r="C9" s="18">
        <v>745</v>
      </c>
      <c r="D9" s="18">
        <v>1237</v>
      </c>
      <c r="E9" s="18">
        <v>3121</v>
      </c>
    </row>
    <row r="10" spans="1:5" ht="30" customHeight="1" x14ac:dyDescent="0.25">
      <c r="A10" s="186" t="s">
        <v>6</v>
      </c>
      <c r="B10" s="187"/>
      <c r="C10" s="42">
        <f>SUM(C7:C9)</f>
        <v>1540</v>
      </c>
      <c r="D10" s="42">
        <f t="shared" ref="D10:E10" si="0">SUM(D7:D9)</f>
        <v>2104</v>
      </c>
      <c r="E10" s="42">
        <f t="shared" si="0"/>
        <v>14024</v>
      </c>
    </row>
    <row r="12" spans="1:5" ht="15.75" x14ac:dyDescent="0.25">
      <c r="B12" s="8"/>
      <c r="C12" s="9"/>
      <c r="D12" s="9"/>
      <c r="E12" s="9"/>
    </row>
    <row r="13" spans="1:5" x14ac:dyDescent="0.25">
      <c r="C13" s="5"/>
      <c r="D13" s="5"/>
      <c r="E13" s="5"/>
    </row>
    <row r="14" spans="1:5" ht="15.75" x14ac:dyDescent="0.25">
      <c r="C14" s="10"/>
      <c r="D14" s="10"/>
      <c r="E14" s="5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rintOptions horizontalCentered="1"/>
  <pageMargins left="0.7" right="0.7" top="0.5" bottom="0.5" header="0.3" footer="0.3"/>
  <pageSetup paperSize="9" scale="10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G52"/>
  <sheetViews>
    <sheetView topLeftCell="B11" zoomScale="90" zoomScaleNormal="90" workbookViewId="0">
      <selection activeCell="E9" sqref="E9"/>
    </sheetView>
  </sheetViews>
  <sheetFormatPr defaultColWidth="8.7109375" defaultRowHeight="18.75" x14ac:dyDescent="0.3"/>
  <cols>
    <col min="1" max="1" width="8" style="6" customWidth="1"/>
    <col min="2" max="2" width="36.28515625" style="7" customWidth="1"/>
    <col min="3" max="3" width="15.85546875" style="6" customWidth="1"/>
    <col min="4" max="4" width="11.85546875" style="6" customWidth="1"/>
    <col min="5" max="5" width="13.5703125" style="6" customWidth="1"/>
    <col min="6" max="6" width="10" style="6" customWidth="1"/>
    <col min="7" max="7" width="11.140625" style="6" customWidth="1"/>
    <col min="8" max="16384" width="8.7109375" style="6"/>
  </cols>
  <sheetData>
    <row r="1" spans="1:7" x14ac:dyDescent="0.3">
      <c r="A1" s="194" t="s">
        <v>64</v>
      </c>
      <c r="B1" s="194"/>
      <c r="C1" s="194"/>
      <c r="D1" s="194"/>
      <c r="E1" s="194"/>
      <c r="F1" s="194"/>
      <c r="G1" s="194"/>
    </row>
    <row r="2" spans="1:7" ht="36.75" customHeight="1" x14ac:dyDescent="0.3">
      <c r="A2" s="199" t="s">
        <v>65</v>
      </c>
      <c r="B2" s="199"/>
      <c r="C2" s="199"/>
      <c r="D2" s="199"/>
      <c r="E2" s="199"/>
      <c r="F2" s="199"/>
      <c r="G2" s="199"/>
    </row>
    <row r="3" spans="1:7" ht="32.25" customHeight="1" x14ac:dyDescent="0.3">
      <c r="A3" s="198" t="s">
        <v>2</v>
      </c>
      <c r="B3" s="198"/>
      <c r="C3" s="198"/>
      <c r="D3" s="198"/>
      <c r="E3" s="198"/>
      <c r="F3" s="198"/>
      <c r="G3" s="198"/>
    </row>
    <row r="4" spans="1:7" ht="27" customHeight="1" x14ac:dyDescent="0.35">
      <c r="A4" s="48"/>
      <c r="B4" s="49"/>
      <c r="C4" s="48"/>
      <c r="D4" s="50"/>
      <c r="E4" s="195" t="s">
        <v>66</v>
      </c>
      <c r="F4" s="195"/>
      <c r="G4" s="195"/>
    </row>
    <row r="5" spans="1:7" ht="39.75" customHeight="1" x14ac:dyDescent="0.3">
      <c r="A5" s="196" t="s">
        <v>3</v>
      </c>
      <c r="B5" s="197" t="s">
        <v>67</v>
      </c>
      <c r="C5" s="200" t="s">
        <v>68</v>
      </c>
      <c r="D5" s="200"/>
      <c r="E5" s="200"/>
      <c r="F5" s="201" t="s">
        <v>69</v>
      </c>
      <c r="G5" s="201"/>
    </row>
    <row r="6" spans="1:7" ht="42" customHeight="1" x14ac:dyDescent="0.3">
      <c r="A6" s="196"/>
      <c r="B6" s="197"/>
      <c r="C6" s="51" t="s">
        <v>70</v>
      </c>
      <c r="D6" s="52" t="s">
        <v>71</v>
      </c>
      <c r="E6" s="51" t="s">
        <v>72</v>
      </c>
      <c r="F6" s="51" t="s">
        <v>73</v>
      </c>
      <c r="G6" s="53" t="s">
        <v>74</v>
      </c>
    </row>
    <row r="7" spans="1:7" ht="21.95" customHeight="1" x14ac:dyDescent="0.3">
      <c r="A7" s="54" t="s">
        <v>20</v>
      </c>
      <c r="B7" s="55" t="s">
        <v>25</v>
      </c>
      <c r="C7" s="56">
        <f>SUM(C8:C26)</f>
        <v>3352</v>
      </c>
      <c r="D7" s="56">
        <f>SUM(D8:D26)</f>
        <v>1522</v>
      </c>
      <c r="E7" s="56">
        <f t="shared" ref="E7" si="0">C7-D7</f>
        <v>1830</v>
      </c>
      <c r="F7" s="56">
        <f>SUM(F8:F26)</f>
        <v>203</v>
      </c>
      <c r="G7" s="56">
        <f>SUM(G8:G26)</f>
        <v>391</v>
      </c>
    </row>
    <row r="8" spans="1:7" ht="21.95" customHeight="1" x14ac:dyDescent="0.3">
      <c r="A8" s="57">
        <v>1</v>
      </c>
      <c r="B8" s="58" t="s">
        <v>75</v>
      </c>
      <c r="C8" s="59">
        <v>160</v>
      </c>
      <c r="D8" s="47">
        <v>337</v>
      </c>
      <c r="E8" s="60">
        <f t="shared" ref="E8:E26" si="1">C8-D8</f>
        <v>-177</v>
      </c>
      <c r="F8" s="61">
        <v>76</v>
      </c>
      <c r="G8" s="61">
        <v>156</v>
      </c>
    </row>
    <row r="9" spans="1:7" ht="21.95" customHeight="1" x14ac:dyDescent="0.3">
      <c r="A9" s="57">
        <v>2</v>
      </c>
      <c r="B9" s="58" t="s">
        <v>76</v>
      </c>
      <c r="C9" s="59">
        <v>100</v>
      </c>
      <c r="D9" s="47">
        <v>103</v>
      </c>
      <c r="E9" s="60">
        <f t="shared" si="1"/>
        <v>-3</v>
      </c>
      <c r="F9" s="47">
        <v>18</v>
      </c>
      <c r="G9" s="47">
        <v>38</v>
      </c>
    </row>
    <row r="10" spans="1:7" ht="21.95" customHeight="1" x14ac:dyDescent="0.3">
      <c r="A10" s="57">
        <v>3</v>
      </c>
      <c r="B10" s="58" t="s">
        <v>77</v>
      </c>
      <c r="C10" s="59">
        <v>20</v>
      </c>
      <c r="D10" s="47">
        <v>78</v>
      </c>
      <c r="E10" s="60">
        <f t="shared" si="1"/>
        <v>-58</v>
      </c>
      <c r="F10" s="47">
        <v>4</v>
      </c>
      <c r="G10" s="47">
        <v>4</v>
      </c>
    </row>
    <row r="11" spans="1:7" ht="21.95" customHeight="1" x14ac:dyDescent="0.3">
      <c r="A11" s="57">
        <v>4</v>
      </c>
      <c r="B11" s="58" t="s">
        <v>78</v>
      </c>
      <c r="C11" s="59">
        <v>20</v>
      </c>
      <c r="D11" s="47">
        <v>82</v>
      </c>
      <c r="E11" s="60">
        <f t="shared" si="1"/>
        <v>-62</v>
      </c>
      <c r="F11" s="47">
        <v>2</v>
      </c>
      <c r="G11" s="47">
        <v>7</v>
      </c>
    </row>
    <row r="12" spans="1:7" ht="21.95" customHeight="1" x14ac:dyDescent="0.3">
      <c r="A12" s="57">
        <v>5</v>
      </c>
      <c r="B12" s="58" t="s">
        <v>79</v>
      </c>
      <c r="C12" s="59">
        <v>250</v>
      </c>
      <c r="D12" s="47">
        <v>162</v>
      </c>
      <c r="E12" s="60">
        <f t="shared" si="1"/>
        <v>88</v>
      </c>
      <c r="F12" s="61">
        <v>21</v>
      </c>
      <c r="G12" s="61">
        <v>39</v>
      </c>
    </row>
    <row r="13" spans="1:7" ht="21.95" customHeight="1" x14ac:dyDescent="0.3">
      <c r="A13" s="57">
        <v>6</v>
      </c>
      <c r="B13" s="58" t="s">
        <v>80</v>
      </c>
      <c r="C13" s="59">
        <v>130</v>
      </c>
      <c r="D13" s="47">
        <v>116</v>
      </c>
      <c r="E13" s="60">
        <f t="shared" si="1"/>
        <v>14</v>
      </c>
      <c r="F13" s="47">
        <v>14</v>
      </c>
      <c r="G13" s="47">
        <v>32</v>
      </c>
    </row>
    <row r="14" spans="1:7" ht="21.95" customHeight="1" x14ac:dyDescent="0.3">
      <c r="A14" s="57">
        <v>7</v>
      </c>
      <c r="B14" s="58" t="s">
        <v>81</v>
      </c>
      <c r="C14" s="59">
        <v>260</v>
      </c>
      <c r="D14" s="47">
        <v>221</v>
      </c>
      <c r="E14" s="60">
        <f t="shared" si="1"/>
        <v>39</v>
      </c>
      <c r="F14" s="47">
        <v>30</v>
      </c>
      <c r="G14" s="47">
        <v>44</v>
      </c>
    </row>
    <row r="15" spans="1:7" ht="21.95" customHeight="1" x14ac:dyDescent="0.3">
      <c r="A15" s="57">
        <v>8</v>
      </c>
      <c r="B15" s="58" t="s">
        <v>82</v>
      </c>
      <c r="C15" s="59">
        <v>140</v>
      </c>
      <c r="D15" s="47">
        <v>18</v>
      </c>
      <c r="E15" s="60">
        <f t="shared" si="1"/>
        <v>122</v>
      </c>
      <c r="F15" s="47">
        <v>2</v>
      </c>
      <c r="G15" s="47">
        <v>6</v>
      </c>
    </row>
    <row r="16" spans="1:7" ht="21.95" customHeight="1" x14ac:dyDescent="0.3">
      <c r="A16" s="57">
        <v>9</v>
      </c>
      <c r="B16" s="58" t="s">
        <v>83</v>
      </c>
      <c r="C16" s="59">
        <v>150</v>
      </c>
      <c r="D16" s="47">
        <v>88</v>
      </c>
      <c r="E16" s="60">
        <f t="shared" si="1"/>
        <v>62</v>
      </c>
      <c r="F16" s="47">
        <v>7</v>
      </c>
      <c r="G16" s="47">
        <v>15</v>
      </c>
    </row>
    <row r="17" spans="1:7" ht="21.95" customHeight="1" x14ac:dyDescent="0.3">
      <c r="A17" s="57">
        <v>10</v>
      </c>
      <c r="B17" s="58" t="s">
        <v>84</v>
      </c>
      <c r="C17" s="59">
        <v>20</v>
      </c>
      <c r="D17" s="47">
        <v>12</v>
      </c>
      <c r="E17" s="60">
        <f t="shared" si="1"/>
        <v>8</v>
      </c>
      <c r="F17" s="47">
        <v>4</v>
      </c>
      <c r="G17" s="47">
        <v>3</v>
      </c>
    </row>
    <row r="18" spans="1:7" ht="21.95" customHeight="1" x14ac:dyDescent="0.3">
      <c r="A18" s="57">
        <v>11</v>
      </c>
      <c r="B18" s="58" t="s">
        <v>85</v>
      </c>
      <c r="C18" s="59">
        <v>20</v>
      </c>
      <c r="D18" s="47">
        <v>23</v>
      </c>
      <c r="E18" s="60">
        <f t="shared" si="1"/>
        <v>-3</v>
      </c>
      <c r="F18" s="47">
        <v>3</v>
      </c>
      <c r="G18" s="47">
        <v>6</v>
      </c>
    </row>
    <row r="19" spans="1:7" ht="21.95" customHeight="1" x14ac:dyDescent="0.3">
      <c r="A19" s="57">
        <v>12</v>
      </c>
      <c r="B19" s="58" t="s">
        <v>86</v>
      </c>
      <c r="C19" s="59">
        <v>80</v>
      </c>
      <c r="D19" s="47">
        <v>37</v>
      </c>
      <c r="E19" s="60">
        <f t="shared" si="1"/>
        <v>43</v>
      </c>
      <c r="F19" s="47">
        <v>3</v>
      </c>
      <c r="G19" s="47">
        <v>6</v>
      </c>
    </row>
    <row r="20" spans="1:7" ht="21.95" customHeight="1" x14ac:dyDescent="0.3">
      <c r="A20" s="57">
        <v>13</v>
      </c>
      <c r="B20" s="58" t="s">
        <v>87</v>
      </c>
      <c r="C20" s="59">
        <v>22</v>
      </c>
      <c r="D20" s="47">
        <v>13</v>
      </c>
      <c r="E20" s="60">
        <f t="shared" si="1"/>
        <v>9</v>
      </c>
      <c r="F20" s="47">
        <v>1</v>
      </c>
      <c r="G20" s="47">
        <v>1</v>
      </c>
    </row>
    <row r="21" spans="1:7" ht="21.95" customHeight="1" x14ac:dyDescent="0.3">
      <c r="A21" s="57">
        <v>14</v>
      </c>
      <c r="B21" s="58" t="s">
        <v>88</v>
      </c>
      <c r="C21" s="59">
        <v>25</v>
      </c>
      <c r="D21" s="47">
        <v>27</v>
      </c>
      <c r="E21" s="60">
        <f t="shared" si="1"/>
        <v>-2</v>
      </c>
      <c r="F21" s="47">
        <v>2</v>
      </c>
      <c r="G21" s="47">
        <v>4</v>
      </c>
    </row>
    <row r="22" spans="1:7" ht="21.95" customHeight="1" x14ac:dyDescent="0.3">
      <c r="A22" s="57">
        <v>15</v>
      </c>
      <c r="B22" s="58" t="s">
        <v>89</v>
      </c>
      <c r="C22" s="59">
        <v>120</v>
      </c>
      <c r="D22" s="47">
        <v>60</v>
      </c>
      <c r="E22" s="60">
        <f t="shared" si="1"/>
        <v>60</v>
      </c>
      <c r="F22" s="47">
        <v>3</v>
      </c>
      <c r="G22" s="47">
        <v>5</v>
      </c>
    </row>
    <row r="23" spans="1:7" ht="21.95" customHeight="1" x14ac:dyDescent="0.3">
      <c r="A23" s="57">
        <v>16</v>
      </c>
      <c r="B23" s="58" t="s">
        <v>90</v>
      </c>
      <c r="C23" s="59">
        <v>211</v>
      </c>
      <c r="D23" s="47">
        <v>68</v>
      </c>
      <c r="E23" s="60">
        <f t="shared" si="1"/>
        <v>143</v>
      </c>
      <c r="F23" s="47">
        <v>4</v>
      </c>
      <c r="G23" s="47">
        <v>7</v>
      </c>
    </row>
    <row r="24" spans="1:7" s="7" customFormat="1" ht="37.5" customHeight="1" x14ac:dyDescent="0.3">
      <c r="A24" s="62">
        <v>17</v>
      </c>
      <c r="B24" s="63" t="s">
        <v>91</v>
      </c>
      <c r="C24" s="64">
        <v>600</v>
      </c>
      <c r="D24" s="47">
        <v>0</v>
      </c>
      <c r="E24" s="64">
        <f t="shared" si="1"/>
        <v>600</v>
      </c>
      <c r="F24" s="47">
        <v>3</v>
      </c>
      <c r="G24" s="47">
        <v>6</v>
      </c>
    </row>
    <row r="25" spans="1:7" ht="37.5" customHeight="1" x14ac:dyDescent="0.3">
      <c r="A25" s="57">
        <v>18</v>
      </c>
      <c r="B25" s="63" t="s">
        <v>92</v>
      </c>
      <c r="C25" s="59">
        <v>1000</v>
      </c>
      <c r="D25" s="47">
        <v>77</v>
      </c>
      <c r="E25" s="59">
        <f t="shared" si="1"/>
        <v>923</v>
      </c>
      <c r="F25" s="47">
        <v>5</v>
      </c>
      <c r="G25" s="47">
        <v>10</v>
      </c>
    </row>
    <row r="26" spans="1:7" ht="21.95" customHeight="1" x14ac:dyDescent="0.3">
      <c r="A26" s="57">
        <v>19</v>
      </c>
      <c r="B26" s="58" t="s">
        <v>93</v>
      </c>
      <c r="C26" s="59">
        <v>24</v>
      </c>
      <c r="D26" s="47">
        <v>0</v>
      </c>
      <c r="E26" s="60">
        <f t="shared" si="1"/>
        <v>24</v>
      </c>
      <c r="F26" s="47">
        <v>1</v>
      </c>
      <c r="G26" s="47">
        <v>2</v>
      </c>
    </row>
    <row r="27" spans="1:7" ht="36" customHeight="1" x14ac:dyDescent="0.3">
      <c r="A27" s="54" t="s">
        <v>27</v>
      </c>
      <c r="B27" s="55" t="s">
        <v>94</v>
      </c>
      <c r="C27" s="65">
        <f>SUM(C28:C39)</f>
        <v>4862</v>
      </c>
      <c r="D27" s="66">
        <f>SUM(D28:D39)</f>
        <v>800</v>
      </c>
      <c r="E27" s="66">
        <f>SUM(E28:E39)</f>
        <v>4062</v>
      </c>
      <c r="F27" s="67"/>
      <c r="G27" s="67"/>
    </row>
    <row r="28" spans="1:7" ht="21.95" customHeight="1" x14ac:dyDescent="0.3">
      <c r="A28" s="57">
        <v>1</v>
      </c>
      <c r="B28" s="68" t="s">
        <v>95</v>
      </c>
      <c r="C28" s="69">
        <v>841</v>
      </c>
      <c r="D28" s="70">
        <v>283</v>
      </c>
      <c r="E28" s="59">
        <f t="shared" ref="E28:E39" si="2">C28-D28</f>
        <v>558</v>
      </c>
      <c r="F28" s="59"/>
      <c r="G28" s="59"/>
    </row>
    <row r="29" spans="1:7" ht="21.95" customHeight="1" x14ac:dyDescent="0.3">
      <c r="A29" s="57">
        <v>2</v>
      </c>
      <c r="B29" s="68" t="s">
        <v>96</v>
      </c>
      <c r="C29" s="69">
        <v>280</v>
      </c>
      <c r="D29" s="70">
        <v>18</v>
      </c>
      <c r="E29" s="59">
        <f t="shared" si="2"/>
        <v>262</v>
      </c>
      <c r="F29" s="59"/>
      <c r="G29" s="59"/>
    </row>
    <row r="30" spans="1:7" ht="21.95" customHeight="1" x14ac:dyDescent="0.3">
      <c r="A30" s="57">
        <v>3</v>
      </c>
      <c r="B30" s="68" t="s">
        <v>97</v>
      </c>
      <c r="C30" s="69">
        <v>160</v>
      </c>
      <c r="D30" s="70">
        <v>2</v>
      </c>
      <c r="E30" s="59">
        <f t="shared" si="2"/>
        <v>158</v>
      </c>
      <c r="F30" s="59"/>
      <c r="G30" s="59"/>
    </row>
    <row r="31" spans="1:7" ht="21.95" customHeight="1" x14ac:dyDescent="0.3">
      <c r="A31" s="57">
        <v>4</v>
      </c>
      <c r="B31" s="68" t="s">
        <v>98</v>
      </c>
      <c r="C31" s="69">
        <v>110</v>
      </c>
      <c r="D31" s="70">
        <v>11</v>
      </c>
      <c r="E31" s="59">
        <f t="shared" si="2"/>
        <v>99</v>
      </c>
      <c r="F31" s="59"/>
      <c r="G31" s="59"/>
    </row>
    <row r="32" spans="1:7" ht="21.95" customHeight="1" x14ac:dyDescent="0.3">
      <c r="A32" s="57">
        <v>5</v>
      </c>
      <c r="B32" s="68" t="s">
        <v>99</v>
      </c>
      <c r="C32" s="69">
        <v>340</v>
      </c>
      <c r="D32" s="70">
        <v>36</v>
      </c>
      <c r="E32" s="59">
        <f t="shared" si="2"/>
        <v>304</v>
      </c>
      <c r="F32" s="59"/>
      <c r="G32" s="59"/>
    </row>
    <row r="33" spans="1:7" ht="21.95" customHeight="1" x14ac:dyDescent="0.3">
      <c r="A33" s="57">
        <v>6</v>
      </c>
      <c r="B33" s="68" t="s">
        <v>100</v>
      </c>
      <c r="C33" s="69">
        <v>778</v>
      </c>
      <c r="D33" s="70">
        <v>153</v>
      </c>
      <c r="E33" s="59">
        <f t="shared" si="2"/>
        <v>625</v>
      </c>
      <c r="F33" s="59"/>
      <c r="G33" s="59"/>
    </row>
    <row r="34" spans="1:7" ht="21.95" customHeight="1" x14ac:dyDescent="0.3">
      <c r="A34" s="57">
        <v>7</v>
      </c>
      <c r="B34" s="68" t="s">
        <v>101</v>
      </c>
      <c r="C34" s="69">
        <v>165</v>
      </c>
      <c r="D34" s="70">
        <v>19</v>
      </c>
      <c r="E34" s="59">
        <f t="shared" si="2"/>
        <v>146</v>
      </c>
      <c r="F34" s="59"/>
      <c r="G34" s="59"/>
    </row>
    <row r="35" spans="1:7" ht="21.95" customHeight="1" x14ac:dyDescent="0.3">
      <c r="A35" s="57">
        <v>8</v>
      </c>
      <c r="B35" s="68" t="s">
        <v>102</v>
      </c>
      <c r="C35" s="71">
        <v>490</v>
      </c>
      <c r="D35" s="70">
        <v>90</v>
      </c>
      <c r="E35" s="59">
        <f t="shared" si="2"/>
        <v>400</v>
      </c>
      <c r="F35" s="59"/>
      <c r="G35" s="59"/>
    </row>
    <row r="36" spans="1:7" ht="21.95" customHeight="1" x14ac:dyDescent="0.3">
      <c r="A36" s="57">
        <v>9</v>
      </c>
      <c r="B36" s="68" t="s">
        <v>103</v>
      </c>
      <c r="C36" s="69">
        <v>270</v>
      </c>
      <c r="D36" s="70">
        <v>25</v>
      </c>
      <c r="E36" s="59">
        <f t="shared" si="2"/>
        <v>245</v>
      </c>
      <c r="F36" s="59"/>
      <c r="G36" s="59"/>
    </row>
    <row r="37" spans="1:7" ht="21.95" customHeight="1" x14ac:dyDescent="0.3">
      <c r="A37" s="57">
        <v>10</v>
      </c>
      <c r="B37" s="68" t="s">
        <v>104</v>
      </c>
      <c r="C37" s="69">
        <v>790</v>
      </c>
      <c r="D37" s="70">
        <v>33</v>
      </c>
      <c r="E37" s="59">
        <f t="shared" si="2"/>
        <v>757</v>
      </c>
      <c r="F37" s="59"/>
      <c r="G37" s="59"/>
    </row>
    <row r="38" spans="1:7" x14ac:dyDescent="0.3">
      <c r="A38" s="57">
        <v>11</v>
      </c>
      <c r="B38" s="68" t="s">
        <v>105</v>
      </c>
      <c r="C38" s="69">
        <v>408</v>
      </c>
      <c r="D38" s="72">
        <v>78</v>
      </c>
      <c r="E38" s="59">
        <f t="shared" si="2"/>
        <v>330</v>
      </c>
      <c r="F38" s="59"/>
      <c r="G38" s="59"/>
    </row>
    <row r="39" spans="1:7" x14ac:dyDescent="0.3">
      <c r="A39" s="57">
        <v>12</v>
      </c>
      <c r="B39" s="68" t="s">
        <v>106</v>
      </c>
      <c r="C39" s="69">
        <v>230</v>
      </c>
      <c r="D39" s="70">
        <v>52</v>
      </c>
      <c r="E39" s="59">
        <f t="shared" si="2"/>
        <v>178</v>
      </c>
      <c r="F39" s="59"/>
      <c r="G39" s="59"/>
    </row>
    <row r="40" spans="1:7" ht="33" x14ac:dyDescent="0.3">
      <c r="A40" s="54" t="s">
        <v>40</v>
      </c>
      <c r="B40" s="55" t="s">
        <v>107</v>
      </c>
      <c r="C40" s="73">
        <f>SUM(C41:C52)</f>
        <v>374</v>
      </c>
      <c r="D40" s="66">
        <f>SUM(D41:D52)</f>
        <v>71</v>
      </c>
      <c r="E40" s="66">
        <f t="shared" ref="E40" si="3">C40-D40</f>
        <v>303</v>
      </c>
      <c r="F40" s="74"/>
      <c r="G40" s="74"/>
    </row>
    <row r="41" spans="1:7" x14ac:dyDescent="0.3">
      <c r="A41" s="57">
        <v>1</v>
      </c>
      <c r="B41" s="75" t="s">
        <v>108</v>
      </c>
      <c r="C41" s="76">
        <v>0</v>
      </c>
      <c r="D41" s="76">
        <v>0</v>
      </c>
      <c r="E41" s="77">
        <f t="shared" ref="E41:E52" si="4">C41-D41</f>
        <v>0</v>
      </c>
      <c r="F41" s="78"/>
      <c r="G41" s="78"/>
    </row>
    <row r="42" spans="1:7" x14ac:dyDescent="0.3">
      <c r="A42" s="57">
        <v>2</v>
      </c>
      <c r="B42" s="75" t="s">
        <v>109</v>
      </c>
      <c r="C42" s="76">
        <v>0</v>
      </c>
      <c r="D42" s="76">
        <v>0</v>
      </c>
      <c r="E42" s="77">
        <f t="shared" si="4"/>
        <v>0</v>
      </c>
      <c r="F42" s="78"/>
      <c r="G42" s="78"/>
    </row>
    <row r="43" spans="1:7" x14ac:dyDescent="0.3">
      <c r="A43" s="57">
        <v>3</v>
      </c>
      <c r="B43" s="75" t="s">
        <v>110</v>
      </c>
      <c r="C43" s="76">
        <v>320</v>
      </c>
      <c r="D43" s="76">
        <v>9</v>
      </c>
      <c r="E43" s="77">
        <f t="shared" si="4"/>
        <v>311</v>
      </c>
      <c r="F43" s="78"/>
      <c r="G43" s="78"/>
    </row>
    <row r="44" spans="1:7" x14ac:dyDescent="0.3">
      <c r="A44" s="57">
        <v>4</v>
      </c>
      <c r="B44" s="75" t="s">
        <v>16</v>
      </c>
      <c r="C44" s="76">
        <v>0</v>
      </c>
      <c r="D44" s="76">
        <v>0</v>
      </c>
      <c r="E44" s="77">
        <f t="shared" si="4"/>
        <v>0</v>
      </c>
      <c r="F44" s="78"/>
      <c r="G44" s="78"/>
    </row>
    <row r="45" spans="1:7" x14ac:dyDescent="0.3">
      <c r="A45" s="57">
        <v>5</v>
      </c>
      <c r="B45" s="63" t="s">
        <v>111</v>
      </c>
      <c r="C45" s="76">
        <v>0</v>
      </c>
      <c r="D45" s="76">
        <v>0</v>
      </c>
      <c r="E45" s="77">
        <f t="shared" si="4"/>
        <v>0</v>
      </c>
      <c r="F45" s="78"/>
      <c r="G45" s="78"/>
    </row>
    <row r="46" spans="1:7" x14ac:dyDescent="0.3">
      <c r="A46" s="57">
        <v>6</v>
      </c>
      <c r="B46" s="63" t="s">
        <v>112</v>
      </c>
      <c r="C46" s="76">
        <v>0</v>
      </c>
      <c r="D46" s="76">
        <v>0</v>
      </c>
      <c r="E46" s="77">
        <f t="shared" si="4"/>
        <v>0</v>
      </c>
      <c r="F46" s="78"/>
      <c r="G46" s="78"/>
    </row>
    <row r="47" spans="1:7" x14ac:dyDescent="0.3">
      <c r="A47" s="57">
        <v>7</v>
      </c>
      <c r="B47" s="63" t="s">
        <v>11</v>
      </c>
      <c r="C47" s="76">
        <v>0</v>
      </c>
      <c r="D47" s="76">
        <v>0</v>
      </c>
      <c r="E47" s="77">
        <f t="shared" si="4"/>
        <v>0</v>
      </c>
      <c r="F47" s="78"/>
      <c r="G47" s="78"/>
    </row>
    <row r="48" spans="1:7" x14ac:dyDescent="0.3">
      <c r="A48" s="57">
        <v>8</v>
      </c>
      <c r="B48" s="63" t="s">
        <v>113</v>
      </c>
      <c r="C48" s="76">
        <v>54</v>
      </c>
      <c r="D48" s="76">
        <v>62</v>
      </c>
      <c r="E48" s="77">
        <f t="shared" si="4"/>
        <v>-8</v>
      </c>
      <c r="F48" s="78"/>
      <c r="G48" s="78"/>
    </row>
    <row r="49" spans="1:7" x14ac:dyDescent="0.3">
      <c r="A49" s="57">
        <v>9</v>
      </c>
      <c r="B49" s="63" t="s">
        <v>114</v>
      </c>
      <c r="C49" s="76">
        <v>0</v>
      </c>
      <c r="D49" s="76">
        <v>0</v>
      </c>
      <c r="E49" s="77">
        <f t="shared" si="4"/>
        <v>0</v>
      </c>
      <c r="F49" s="78"/>
      <c r="G49" s="78"/>
    </row>
    <row r="50" spans="1:7" x14ac:dyDescent="0.3">
      <c r="A50" s="57">
        <v>10</v>
      </c>
      <c r="B50" s="63" t="s">
        <v>7</v>
      </c>
      <c r="C50" s="76">
        <v>0</v>
      </c>
      <c r="D50" s="76">
        <v>0</v>
      </c>
      <c r="E50" s="77">
        <f t="shared" si="4"/>
        <v>0</v>
      </c>
      <c r="F50" s="78"/>
      <c r="G50" s="78"/>
    </row>
    <row r="51" spans="1:7" x14ac:dyDescent="0.3">
      <c r="A51" s="57">
        <v>11</v>
      </c>
      <c r="B51" s="63" t="s">
        <v>115</v>
      </c>
      <c r="C51" s="76">
        <v>0</v>
      </c>
      <c r="D51" s="76">
        <v>0</v>
      </c>
      <c r="E51" s="77">
        <f t="shared" si="4"/>
        <v>0</v>
      </c>
      <c r="F51" s="78"/>
      <c r="G51" s="78"/>
    </row>
    <row r="52" spans="1:7" x14ac:dyDescent="0.3">
      <c r="A52" s="57">
        <v>12</v>
      </c>
      <c r="B52" s="63" t="s">
        <v>116</v>
      </c>
      <c r="C52" s="76">
        <v>0</v>
      </c>
      <c r="D52" s="76">
        <v>0</v>
      </c>
      <c r="E52" s="77">
        <f t="shared" si="4"/>
        <v>0</v>
      </c>
      <c r="F52" s="78"/>
      <c r="G52" s="78"/>
    </row>
  </sheetData>
  <mergeCells count="8">
    <mergeCell ref="A1:G1"/>
    <mergeCell ref="E4:G4"/>
    <mergeCell ref="A5:A6"/>
    <mergeCell ref="B5:B6"/>
    <mergeCell ref="A3:G3"/>
    <mergeCell ref="A2:G2"/>
    <mergeCell ref="C5:E5"/>
    <mergeCell ref="F5:G5"/>
  </mergeCells>
  <printOptions horizontalCentered="1"/>
  <pageMargins left="0.7" right="0.7" top="0.25" bottom="0.75" header="0.3" footer="0.3"/>
  <pageSetup paperSize="9" scale="79" orientation="portrait" r:id="rId1"/>
  <rowBreaks count="1" manualBreakCount="1">
    <brk id="39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7"/>
  <sheetViews>
    <sheetView topLeftCell="B25" zoomScale="120" zoomScaleNormal="120" workbookViewId="0">
      <selection activeCell="C10" sqref="C10"/>
    </sheetView>
  </sheetViews>
  <sheetFormatPr defaultColWidth="8.7109375" defaultRowHeight="15.75" x14ac:dyDescent="0.25"/>
  <cols>
    <col min="1" max="1" width="7" style="1" customWidth="1"/>
    <col min="2" max="2" width="34.7109375" style="1" customWidth="1"/>
    <col min="3" max="3" width="18.42578125" style="103" customWidth="1"/>
    <col min="4" max="4" width="46.85546875" style="1" customWidth="1"/>
    <col min="5" max="16384" width="8.7109375" style="1"/>
  </cols>
  <sheetData>
    <row r="1" spans="1:7" x14ac:dyDescent="0.25">
      <c r="A1" s="188" t="s">
        <v>117</v>
      </c>
      <c r="B1" s="188"/>
      <c r="C1" s="188"/>
      <c r="D1" s="188"/>
    </row>
    <row r="2" spans="1:7" ht="16.5" customHeight="1" x14ac:dyDescent="0.25">
      <c r="A2" s="189" t="s">
        <v>118</v>
      </c>
      <c r="B2" s="189"/>
      <c r="C2" s="189"/>
      <c r="D2" s="189"/>
    </row>
    <row r="3" spans="1:7" ht="33.75" customHeight="1" x14ac:dyDescent="0.25">
      <c r="A3" s="190" t="s">
        <v>2</v>
      </c>
      <c r="B3" s="190"/>
      <c r="C3" s="190"/>
      <c r="D3" s="190"/>
    </row>
    <row r="4" spans="1:7" ht="26.25" customHeight="1" x14ac:dyDescent="0.25">
      <c r="A4" s="79"/>
      <c r="B4" s="32"/>
      <c r="C4" s="32"/>
      <c r="D4" s="32"/>
    </row>
    <row r="5" spans="1:7" ht="31.5" customHeight="1" x14ac:dyDescent="0.25">
      <c r="A5" s="22" t="s">
        <v>3</v>
      </c>
      <c r="B5" s="22" t="s">
        <v>4</v>
      </c>
      <c r="C5" s="22" t="s">
        <v>119</v>
      </c>
      <c r="D5" s="80" t="s">
        <v>120</v>
      </c>
    </row>
    <row r="6" spans="1:7" s="13" customFormat="1" x14ac:dyDescent="0.25">
      <c r="A6" s="22"/>
      <c r="B6" s="81" t="s">
        <v>121</v>
      </c>
      <c r="C6" s="82">
        <v>41173</v>
      </c>
      <c r="D6" s="83"/>
      <c r="E6" s="12"/>
      <c r="F6" s="12"/>
    </row>
    <row r="7" spans="1:7" s="13" customFormat="1" x14ac:dyDescent="0.25">
      <c r="A7" s="22">
        <v>1</v>
      </c>
      <c r="B7" s="84" t="s">
        <v>122</v>
      </c>
      <c r="C7" s="85">
        <v>10832</v>
      </c>
      <c r="D7" s="86"/>
      <c r="E7" s="12"/>
      <c r="F7" s="12"/>
      <c r="G7" s="12"/>
    </row>
    <row r="8" spans="1:7" s="13" customFormat="1" ht="31.5" x14ac:dyDescent="0.25">
      <c r="A8" s="87" t="s">
        <v>30</v>
      </c>
      <c r="B8" s="88" t="s">
        <v>123</v>
      </c>
      <c r="C8" s="89">
        <v>10335</v>
      </c>
      <c r="D8" s="90" t="s">
        <v>124</v>
      </c>
      <c r="F8" s="12"/>
      <c r="G8" s="12"/>
    </row>
    <row r="9" spans="1:7" s="13" customFormat="1" x14ac:dyDescent="0.25">
      <c r="A9" s="87" t="s">
        <v>32</v>
      </c>
      <c r="B9" s="88" t="s">
        <v>125</v>
      </c>
      <c r="C9" s="91">
        <v>220</v>
      </c>
      <c r="D9" s="90" t="s">
        <v>126</v>
      </c>
      <c r="F9" s="12"/>
    </row>
    <row r="10" spans="1:7" s="13" customFormat="1" ht="47.25" x14ac:dyDescent="0.25">
      <c r="A10" s="87" t="s">
        <v>34</v>
      </c>
      <c r="B10" s="88" t="s">
        <v>127</v>
      </c>
      <c r="C10" s="91">
        <v>186</v>
      </c>
      <c r="D10" s="90" t="s">
        <v>128</v>
      </c>
    </row>
    <row r="11" spans="1:7" s="13" customFormat="1" ht="18.75" x14ac:dyDescent="0.3">
      <c r="A11" s="87" t="s">
        <v>129</v>
      </c>
      <c r="B11" s="88" t="s">
        <v>130</v>
      </c>
      <c r="C11" s="91">
        <v>91</v>
      </c>
      <c r="D11" s="90" t="s">
        <v>131</v>
      </c>
      <c r="F11" s="14"/>
    </row>
    <row r="12" spans="1:7" s="13" customFormat="1" ht="31.5" x14ac:dyDescent="0.25">
      <c r="A12" s="87" t="s">
        <v>132</v>
      </c>
      <c r="B12" s="88" t="s">
        <v>133</v>
      </c>
      <c r="C12" s="82"/>
      <c r="D12" s="81"/>
      <c r="F12" s="12"/>
    </row>
    <row r="13" spans="1:7" s="13" customFormat="1" x14ac:dyDescent="0.25">
      <c r="A13" s="92"/>
      <c r="B13" s="88" t="s">
        <v>134</v>
      </c>
      <c r="C13" s="91">
        <v>241</v>
      </c>
      <c r="D13" s="81"/>
      <c r="F13" s="12"/>
    </row>
    <row r="14" spans="1:7" s="13" customFormat="1" x14ac:dyDescent="0.25">
      <c r="A14" s="92"/>
      <c r="B14" s="88" t="s">
        <v>135</v>
      </c>
      <c r="C14" s="91">
        <v>279</v>
      </c>
      <c r="D14" s="81"/>
      <c r="F14" s="12"/>
    </row>
    <row r="15" spans="1:7" s="13" customFormat="1" x14ac:dyDescent="0.25">
      <c r="A15" s="87" t="s">
        <v>136</v>
      </c>
      <c r="B15" s="88" t="s">
        <v>137</v>
      </c>
      <c r="C15" s="82">
        <f>SUM(C16:C27)</f>
        <v>7722</v>
      </c>
      <c r="D15" s="81"/>
      <c r="F15" s="12"/>
    </row>
    <row r="16" spans="1:7" s="13" customFormat="1" ht="18.75" x14ac:dyDescent="0.25">
      <c r="A16" s="93"/>
      <c r="B16" s="94" t="s">
        <v>95</v>
      </c>
      <c r="C16" s="102">
        <v>694</v>
      </c>
      <c r="D16" s="95"/>
      <c r="F16" s="12"/>
    </row>
    <row r="17" spans="1:14" s="13" customFormat="1" ht="18.75" x14ac:dyDescent="0.25">
      <c r="A17" s="93"/>
      <c r="B17" s="94" t="s">
        <v>96</v>
      </c>
      <c r="C17" s="102">
        <v>1126</v>
      </c>
      <c r="D17" s="95"/>
      <c r="F17" s="12"/>
    </row>
    <row r="18" spans="1:14" s="13" customFormat="1" ht="18.75" x14ac:dyDescent="0.25">
      <c r="A18" s="93"/>
      <c r="B18" s="94" t="s">
        <v>97</v>
      </c>
      <c r="C18" s="102">
        <v>246</v>
      </c>
      <c r="D18" s="95"/>
      <c r="F18" s="12"/>
    </row>
    <row r="19" spans="1:14" s="13" customFormat="1" ht="18.75" x14ac:dyDescent="0.25">
      <c r="A19" s="93"/>
      <c r="B19" s="94" t="s">
        <v>98</v>
      </c>
      <c r="C19" s="102">
        <v>249</v>
      </c>
      <c r="D19" s="95"/>
      <c r="I19" s="15"/>
      <c r="J19" s="15"/>
      <c r="K19" s="15"/>
      <c r="L19" s="15"/>
      <c r="M19" s="15"/>
      <c r="N19" s="15"/>
    </row>
    <row r="20" spans="1:14" s="13" customFormat="1" ht="18.75" x14ac:dyDescent="0.25">
      <c r="A20" s="93"/>
      <c r="B20" s="94" t="s">
        <v>99</v>
      </c>
      <c r="C20" s="102">
        <v>262</v>
      </c>
      <c r="D20" s="95"/>
    </row>
    <row r="21" spans="1:14" s="13" customFormat="1" ht="18.75" x14ac:dyDescent="0.25">
      <c r="A21" s="93"/>
      <c r="B21" s="94" t="s">
        <v>100</v>
      </c>
      <c r="C21" s="102">
        <v>94</v>
      </c>
      <c r="D21" s="95"/>
      <c r="G21" s="12"/>
    </row>
    <row r="22" spans="1:14" s="13" customFormat="1" ht="18.75" x14ac:dyDescent="0.25">
      <c r="A22" s="93"/>
      <c r="B22" s="94" t="s">
        <v>101</v>
      </c>
      <c r="C22" s="102">
        <v>111</v>
      </c>
      <c r="D22" s="95"/>
    </row>
    <row r="23" spans="1:14" s="13" customFormat="1" ht="18.75" x14ac:dyDescent="0.25">
      <c r="A23" s="93"/>
      <c r="B23" s="94" t="s">
        <v>102</v>
      </c>
      <c r="C23" s="102">
        <v>506</v>
      </c>
      <c r="D23" s="95"/>
    </row>
    <row r="24" spans="1:14" s="13" customFormat="1" ht="18.75" x14ac:dyDescent="0.25">
      <c r="A24" s="93"/>
      <c r="B24" s="94" t="s">
        <v>103</v>
      </c>
      <c r="C24" s="102">
        <v>1047</v>
      </c>
      <c r="D24" s="95"/>
    </row>
    <row r="25" spans="1:14" s="13" customFormat="1" ht="18.75" x14ac:dyDescent="0.25">
      <c r="A25" s="93"/>
      <c r="B25" s="94" t="s">
        <v>104</v>
      </c>
      <c r="C25" s="102">
        <v>1303</v>
      </c>
      <c r="D25" s="95"/>
    </row>
    <row r="26" spans="1:14" s="13" customFormat="1" ht="18.75" x14ac:dyDescent="0.25">
      <c r="A26" s="93"/>
      <c r="B26" s="94" t="s">
        <v>105</v>
      </c>
      <c r="C26" s="102">
        <v>1269</v>
      </c>
      <c r="D26" s="95"/>
    </row>
    <row r="27" spans="1:14" s="13" customFormat="1" ht="18.75" x14ac:dyDescent="0.25">
      <c r="A27" s="93"/>
      <c r="B27" s="94" t="s">
        <v>106</v>
      </c>
      <c r="C27" s="102">
        <v>815</v>
      </c>
      <c r="D27" s="95"/>
    </row>
    <row r="28" spans="1:14" x14ac:dyDescent="0.25">
      <c r="A28" s="22">
        <v>2</v>
      </c>
      <c r="B28" s="96" t="s">
        <v>138</v>
      </c>
      <c r="C28" s="82">
        <f>SUM(C29:C31)</f>
        <v>855</v>
      </c>
      <c r="D28" s="81" t="s">
        <v>139</v>
      </c>
    </row>
    <row r="29" spans="1:14" x14ac:dyDescent="0.25">
      <c r="A29" s="97"/>
      <c r="B29" s="98" t="s">
        <v>140</v>
      </c>
      <c r="C29" s="91">
        <v>198</v>
      </c>
      <c r="D29" s="81"/>
    </row>
    <row r="30" spans="1:14" x14ac:dyDescent="0.25">
      <c r="A30" s="97"/>
      <c r="B30" s="98" t="s">
        <v>141</v>
      </c>
      <c r="C30" s="91">
        <v>228</v>
      </c>
      <c r="D30" s="81"/>
    </row>
    <row r="31" spans="1:14" x14ac:dyDescent="0.25">
      <c r="A31" s="97"/>
      <c r="B31" s="98" t="s">
        <v>142</v>
      </c>
      <c r="C31" s="91">
        <v>429</v>
      </c>
      <c r="D31" s="81"/>
    </row>
    <row r="32" spans="1:14" ht="31.5" x14ac:dyDescent="0.25">
      <c r="A32" s="97">
        <v>3</v>
      </c>
      <c r="B32" s="96" t="s">
        <v>143</v>
      </c>
      <c r="C32" s="82">
        <v>18</v>
      </c>
      <c r="D32" s="99" t="s">
        <v>144</v>
      </c>
    </row>
    <row r="33" spans="1:4" x14ac:dyDescent="0.25">
      <c r="A33" s="16"/>
      <c r="B33" s="98" t="s">
        <v>31</v>
      </c>
      <c r="C33" s="9">
        <v>0</v>
      </c>
      <c r="D33" s="100"/>
    </row>
    <row r="34" spans="1:4" x14ac:dyDescent="0.25">
      <c r="A34" s="22">
        <v>4</v>
      </c>
      <c r="B34" s="101" t="s">
        <v>145</v>
      </c>
      <c r="C34" s="82">
        <f>C35+C36+C37</f>
        <v>2</v>
      </c>
      <c r="D34" s="81" t="s">
        <v>146</v>
      </c>
    </row>
    <row r="35" spans="1:4" x14ac:dyDescent="0.25">
      <c r="A35" s="97"/>
      <c r="B35" s="98" t="s">
        <v>147</v>
      </c>
      <c r="C35" s="91">
        <v>1</v>
      </c>
      <c r="D35" s="81"/>
    </row>
    <row r="36" spans="1:4" x14ac:dyDescent="0.25">
      <c r="A36" s="97"/>
      <c r="B36" s="98" t="s">
        <v>148</v>
      </c>
      <c r="C36" s="91">
        <v>1</v>
      </c>
      <c r="D36" s="81"/>
    </row>
    <row r="37" spans="1:4" x14ac:dyDescent="0.25">
      <c r="A37" s="97"/>
      <c r="B37" s="98" t="s">
        <v>149</v>
      </c>
      <c r="C37" s="91"/>
      <c r="D37" s="81"/>
    </row>
  </sheetData>
  <mergeCells count="3">
    <mergeCell ref="A1:D1"/>
    <mergeCell ref="A2:D2"/>
    <mergeCell ref="A3:D3"/>
  </mergeCells>
  <printOptions horizontalCentered="1"/>
  <pageMargins left="0.7" right="0.7" top="0.5" bottom="0.5" header="0.3" footer="0.3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Normal="100" workbookViewId="0">
      <selection activeCell="G10" sqref="G10"/>
    </sheetView>
  </sheetViews>
  <sheetFormatPr defaultColWidth="9.28515625" defaultRowHeight="15" x14ac:dyDescent="0.25"/>
  <cols>
    <col min="1" max="1" width="9.28515625" style="2"/>
    <col min="2" max="2" width="17.42578125" style="2" customWidth="1"/>
    <col min="3" max="15" width="9" style="1" customWidth="1"/>
    <col min="16" max="16" width="10" style="1" customWidth="1"/>
    <col min="17" max="16384" width="9.28515625" style="2"/>
  </cols>
  <sheetData>
    <row r="1" spans="1:16" ht="15.75" x14ac:dyDescent="0.25">
      <c r="A1" s="188" t="s">
        <v>150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2" spans="1:16" ht="15.75" x14ac:dyDescent="0.25">
      <c r="A2" s="189" t="s">
        <v>151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</row>
    <row r="3" spans="1:16" ht="30" customHeight="1" x14ac:dyDescent="0.25">
      <c r="A3" s="190" t="s">
        <v>152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</row>
    <row r="4" spans="1:16" ht="14.25" customHeight="1" x14ac:dyDescent="0.25">
      <c r="A4" s="33"/>
      <c r="B4" s="33"/>
      <c r="C4" s="33"/>
      <c r="D4" s="33"/>
      <c r="E4" s="33" t="s">
        <v>153</v>
      </c>
      <c r="F4" s="33"/>
      <c r="G4" s="33"/>
      <c r="H4" s="33"/>
      <c r="I4" s="190"/>
      <c r="J4" s="190"/>
      <c r="K4" s="33"/>
      <c r="L4" s="33"/>
      <c r="M4" s="33"/>
      <c r="N4" s="33"/>
      <c r="O4" s="33"/>
      <c r="P4" s="33"/>
    </row>
    <row r="5" spans="1:16" x14ac:dyDescent="0.25">
      <c r="A5" s="43"/>
      <c r="B5" s="43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ht="14.25" customHeight="1" x14ac:dyDescent="0.25">
      <c r="A6" s="204" t="s">
        <v>3</v>
      </c>
      <c r="B6" s="204" t="s">
        <v>4</v>
      </c>
      <c r="C6" s="206" t="s">
        <v>5</v>
      </c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7"/>
      <c r="O6" s="206" t="s">
        <v>154</v>
      </c>
      <c r="P6" s="207"/>
    </row>
    <row r="7" spans="1:16" ht="82.5" x14ac:dyDescent="0.25">
      <c r="A7" s="205"/>
      <c r="B7" s="205"/>
      <c r="C7" s="34" t="s">
        <v>7</v>
      </c>
      <c r="D7" s="34" t="s">
        <v>8</v>
      </c>
      <c r="E7" s="34" t="s">
        <v>9</v>
      </c>
      <c r="F7" s="34" t="s">
        <v>10</v>
      </c>
      <c r="G7" s="34" t="s">
        <v>11</v>
      </c>
      <c r="H7" s="34" t="s">
        <v>12</v>
      </c>
      <c r="I7" s="34" t="s">
        <v>13</v>
      </c>
      <c r="J7" s="34" t="s">
        <v>14</v>
      </c>
      <c r="K7" s="34" t="s">
        <v>15</v>
      </c>
      <c r="L7" s="34" t="s">
        <v>16</v>
      </c>
      <c r="M7" s="34" t="s">
        <v>17</v>
      </c>
      <c r="N7" s="34" t="s">
        <v>18</v>
      </c>
      <c r="O7" s="34" t="s">
        <v>155</v>
      </c>
      <c r="P7" s="34" t="s">
        <v>156</v>
      </c>
    </row>
    <row r="8" spans="1:16" ht="33" x14ac:dyDescent="0.25">
      <c r="A8" s="44" t="s">
        <v>20</v>
      </c>
      <c r="B8" s="34" t="s">
        <v>157</v>
      </c>
      <c r="C8" s="35">
        <v>99.94</v>
      </c>
      <c r="D8" s="35">
        <v>99.33</v>
      </c>
      <c r="E8" s="35">
        <v>99.78</v>
      </c>
      <c r="F8" s="35">
        <v>99.99</v>
      </c>
      <c r="G8" s="35">
        <v>99.59</v>
      </c>
      <c r="H8" s="35">
        <v>99.6</v>
      </c>
      <c r="I8" s="35">
        <v>99.74</v>
      </c>
      <c r="J8" s="35">
        <v>99.9</v>
      </c>
      <c r="K8" s="35">
        <v>99.81</v>
      </c>
      <c r="L8" s="35">
        <v>99.99</v>
      </c>
      <c r="M8" s="35">
        <v>99.2</v>
      </c>
      <c r="N8" s="35">
        <v>99.88</v>
      </c>
      <c r="O8" s="35">
        <v>99.52</v>
      </c>
      <c r="P8" s="35">
        <v>97.99</v>
      </c>
    </row>
    <row r="9" spans="1:16" ht="33" x14ac:dyDescent="0.25">
      <c r="A9" s="44" t="s">
        <v>27</v>
      </c>
      <c r="B9" s="34" t="s">
        <v>158</v>
      </c>
      <c r="C9" s="35">
        <v>90.03</v>
      </c>
      <c r="D9" s="35">
        <v>90.53</v>
      </c>
      <c r="E9" s="35">
        <v>99.32</v>
      </c>
      <c r="F9" s="35">
        <v>93.86</v>
      </c>
      <c r="G9" s="35">
        <v>92.49</v>
      </c>
      <c r="H9" s="35">
        <v>85.56</v>
      </c>
      <c r="I9" s="35">
        <v>87.34</v>
      </c>
      <c r="J9" s="35">
        <v>93.6</v>
      </c>
      <c r="K9" s="35">
        <v>94.08</v>
      </c>
      <c r="L9" s="35">
        <v>94.6</v>
      </c>
      <c r="M9" s="35">
        <v>98.53</v>
      </c>
      <c r="N9" s="35">
        <v>87.4</v>
      </c>
      <c r="O9" s="35">
        <v>89.45</v>
      </c>
      <c r="P9" s="35">
        <v>69.599999999999994</v>
      </c>
    </row>
    <row r="10" spans="1:16" ht="44.25" customHeight="1" x14ac:dyDescent="0.25">
      <c r="A10" s="44" t="s">
        <v>40</v>
      </c>
      <c r="B10" s="34" t="s">
        <v>159</v>
      </c>
      <c r="C10" s="35">
        <v>50</v>
      </c>
      <c r="D10" s="36">
        <v>737</v>
      </c>
      <c r="E10" s="36">
        <v>297</v>
      </c>
      <c r="F10" s="36">
        <v>534</v>
      </c>
      <c r="G10" s="35">
        <v>600</v>
      </c>
      <c r="H10" s="35">
        <v>617</v>
      </c>
      <c r="I10" s="35">
        <v>292</v>
      </c>
      <c r="J10" s="36">
        <v>105</v>
      </c>
      <c r="K10" s="35">
        <v>136</v>
      </c>
      <c r="L10" s="35">
        <v>8</v>
      </c>
      <c r="M10" s="35">
        <v>42</v>
      </c>
      <c r="N10" s="36">
        <v>64</v>
      </c>
      <c r="O10" s="36">
        <f>SUM(C10:N10)</f>
        <v>3482</v>
      </c>
      <c r="P10" s="202" t="s">
        <v>160</v>
      </c>
    </row>
    <row r="11" spans="1:16" ht="39.75" customHeight="1" x14ac:dyDescent="0.25">
      <c r="A11" s="45">
        <v>1</v>
      </c>
      <c r="B11" s="46" t="s">
        <v>161</v>
      </c>
      <c r="C11" s="35">
        <v>46</v>
      </c>
      <c r="D11" s="35">
        <v>515</v>
      </c>
      <c r="E11" s="35">
        <v>71</v>
      </c>
      <c r="F11" s="36">
        <v>421</v>
      </c>
      <c r="G11" s="35">
        <v>136</v>
      </c>
      <c r="H11" s="35">
        <v>577</v>
      </c>
      <c r="I11" s="35">
        <v>184</v>
      </c>
      <c r="J11" s="35">
        <v>105</v>
      </c>
      <c r="K11" s="35">
        <v>67</v>
      </c>
      <c r="L11" s="35">
        <v>6</v>
      </c>
      <c r="M11" s="35">
        <v>42</v>
      </c>
      <c r="N11" s="35">
        <v>0</v>
      </c>
      <c r="O11" s="36">
        <f t="shared" ref="O11:O13" si="0">SUM(C11:N11)</f>
        <v>2170</v>
      </c>
      <c r="P11" s="202"/>
    </row>
    <row r="12" spans="1:16" ht="16.5" x14ac:dyDescent="0.25">
      <c r="A12" s="45">
        <v>2</v>
      </c>
      <c r="B12" s="46" t="s">
        <v>162</v>
      </c>
      <c r="C12" s="35">
        <v>4</v>
      </c>
      <c r="D12" s="35">
        <v>14</v>
      </c>
      <c r="E12" s="35">
        <v>22</v>
      </c>
      <c r="F12" s="35">
        <v>42</v>
      </c>
      <c r="G12" s="35">
        <v>325</v>
      </c>
      <c r="H12" s="35">
        <v>40</v>
      </c>
      <c r="I12" s="35">
        <v>35</v>
      </c>
      <c r="J12" s="35">
        <v>0</v>
      </c>
      <c r="K12" s="35">
        <v>34</v>
      </c>
      <c r="L12" s="35">
        <v>0</v>
      </c>
      <c r="M12" s="35">
        <v>0</v>
      </c>
      <c r="N12" s="35">
        <v>0</v>
      </c>
      <c r="O12" s="36">
        <f t="shared" si="0"/>
        <v>516</v>
      </c>
      <c r="P12" s="202"/>
    </row>
    <row r="13" spans="1:16" ht="16.5" x14ac:dyDescent="0.25">
      <c r="A13" s="45">
        <v>3</v>
      </c>
      <c r="B13" s="46" t="s">
        <v>163</v>
      </c>
      <c r="C13" s="35">
        <f>C10-C11-C12</f>
        <v>0</v>
      </c>
      <c r="D13" s="35">
        <f t="shared" ref="D13:N13" si="1">D10-D11-D12</f>
        <v>208</v>
      </c>
      <c r="E13" s="35">
        <f t="shared" si="1"/>
        <v>204</v>
      </c>
      <c r="F13" s="35">
        <f t="shared" si="1"/>
        <v>71</v>
      </c>
      <c r="G13" s="35">
        <f t="shared" si="1"/>
        <v>139</v>
      </c>
      <c r="H13" s="35">
        <f t="shared" si="1"/>
        <v>0</v>
      </c>
      <c r="I13" s="35">
        <f t="shared" si="1"/>
        <v>73</v>
      </c>
      <c r="J13" s="35">
        <f t="shared" si="1"/>
        <v>0</v>
      </c>
      <c r="K13" s="35">
        <f t="shared" si="1"/>
        <v>35</v>
      </c>
      <c r="L13" s="35">
        <f t="shared" si="1"/>
        <v>2</v>
      </c>
      <c r="M13" s="35">
        <f t="shared" si="1"/>
        <v>0</v>
      </c>
      <c r="N13" s="35">
        <f t="shared" si="1"/>
        <v>64</v>
      </c>
      <c r="O13" s="36">
        <f t="shared" si="0"/>
        <v>796</v>
      </c>
      <c r="P13" s="203"/>
    </row>
    <row r="14" spans="1:16" ht="15.75" x14ac:dyDescent="0.25">
      <c r="A14" s="3"/>
      <c r="B14" s="4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ageMargins left="0.7" right="0.7" top="0.5" bottom="0.5" header="0.3" footer="0.3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zoomScale="80" zoomScaleNormal="80" workbookViewId="0">
      <selection activeCell="A13" sqref="A13"/>
    </sheetView>
  </sheetViews>
  <sheetFormatPr defaultColWidth="9.42578125" defaultRowHeight="15" x14ac:dyDescent="0.25"/>
  <cols>
    <col min="1" max="1" width="6" style="1" customWidth="1"/>
    <col min="2" max="2" width="18.28515625" style="1" customWidth="1"/>
    <col min="3" max="6" width="11.7109375" style="1" bestFit="1" customWidth="1"/>
    <col min="7" max="16" width="11.7109375" style="1" customWidth="1"/>
    <col min="17" max="17" width="8.42578125" style="1" customWidth="1"/>
    <col min="18" max="18" width="9.42578125" style="1" bestFit="1" customWidth="1"/>
    <col min="19" max="16384" width="9.42578125" style="1"/>
  </cols>
  <sheetData>
    <row r="1" spans="1:18" ht="15.75" x14ac:dyDescent="0.25">
      <c r="A1" s="208" t="s">
        <v>164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</row>
    <row r="2" spans="1:18" ht="15.75" x14ac:dyDescent="0.25">
      <c r="A2" s="209" t="s">
        <v>165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</row>
    <row r="3" spans="1:18" ht="36.75" customHeight="1" x14ac:dyDescent="0.25">
      <c r="A3" s="210" t="s">
        <v>152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</row>
    <row r="4" spans="1:18" ht="15.75" x14ac:dyDescent="0.25">
      <c r="A4" s="19"/>
      <c r="B4" s="19"/>
      <c r="C4" s="19"/>
      <c r="D4" s="19"/>
      <c r="E4" s="19" t="s">
        <v>153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x14ac:dyDescent="0.25">
      <c r="A5" s="20"/>
      <c r="B5" s="20"/>
      <c r="C5" s="21"/>
      <c r="D5" s="21"/>
    </row>
    <row r="6" spans="1:18" ht="47.25" x14ac:dyDescent="0.25">
      <c r="A6" s="22" t="s">
        <v>57</v>
      </c>
      <c r="B6" s="23" t="s">
        <v>166</v>
      </c>
      <c r="C6" s="24">
        <v>44543</v>
      </c>
      <c r="D6" s="24">
        <v>44544</v>
      </c>
      <c r="E6" s="24">
        <v>44545</v>
      </c>
      <c r="F6" s="24">
        <v>44546</v>
      </c>
      <c r="G6" s="24">
        <v>44547</v>
      </c>
      <c r="H6" s="24">
        <v>44548</v>
      </c>
      <c r="I6" s="24">
        <v>44549</v>
      </c>
      <c r="J6" s="25">
        <v>44550</v>
      </c>
      <c r="K6" s="25">
        <v>44551</v>
      </c>
      <c r="L6" s="25">
        <v>44552</v>
      </c>
      <c r="M6" s="25">
        <v>44553</v>
      </c>
      <c r="N6" s="25">
        <v>44554</v>
      </c>
      <c r="O6" s="25">
        <v>44555</v>
      </c>
      <c r="P6" s="25">
        <v>44556</v>
      </c>
      <c r="Q6" s="23" t="s">
        <v>6</v>
      </c>
      <c r="R6" s="23" t="s">
        <v>167</v>
      </c>
    </row>
    <row r="7" spans="1:18" ht="24.95" customHeight="1" x14ac:dyDescent="0.25">
      <c r="A7" s="16">
        <v>1</v>
      </c>
      <c r="B7" s="26" t="s">
        <v>7</v>
      </c>
      <c r="C7" s="27">
        <v>178</v>
      </c>
      <c r="D7" s="27">
        <v>4</v>
      </c>
      <c r="E7" s="27">
        <v>54</v>
      </c>
      <c r="F7" s="27">
        <v>19</v>
      </c>
      <c r="G7" s="27">
        <v>25</v>
      </c>
      <c r="H7" s="27">
        <v>125</v>
      </c>
      <c r="I7" s="27">
        <v>89</v>
      </c>
      <c r="J7" s="27">
        <v>45</v>
      </c>
      <c r="K7" s="27">
        <v>1</v>
      </c>
      <c r="L7" s="27">
        <v>35</v>
      </c>
      <c r="M7" s="27">
        <v>44</v>
      </c>
      <c r="N7" s="27">
        <v>63</v>
      </c>
      <c r="O7" s="27">
        <v>1</v>
      </c>
      <c r="P7" s="27">
        <v>3</v>
      </c>
      <c r="Q7" s="28">
        <f>SUM(C7:P7)</f>
        <v>686</v>
      </c>
      <c r="R7" s="17"/>
    </row>
    <row r="8" spans="1:18" ht="24.95" customHeight="1" x14ac:dyDescent="0.25">
      <c r="A8" s="16">
        <v>2</v>
      </c>
      <c r="B8" s="26" t="s">
        <v>8</v>
      </c>
      <c r="C8" s="27">
        <v>28</v>
      </c>
      <c r="D8" s="27">
        <v>3</v>
      </c>
      <c r="E8" s="27">
        <v>5</v>
      </c>
      <c r="F8" s="27">
        <v>10</v>
      </c>
      <c r="G8" s="27">
        <v>1</v>
      </c>
      <c r="H8" s="27">
        <v>58</v>
      </c>
      <c r="I8" s="27">
        <v>75</v>
      </c>
      <c r="J8" s="27">
        <v>32</v>
      </c>
      <c r="K8" s="27"/>
      <c r="L8" s="27">
        <v>21</v>
      </c>
      <c r="M8" s="27">
        <v>70</v>
      </c>
      <c r="N8" s="27">
        <v>41</v>
      </c>
      <c r="O8" s="27">
        <v>45</v>
      </c>
      <c r="P8" s="27">
        <v>15</v>
      </c>
      <c r="Q8" s="28">
        <f t="shared" ref="Q8:Q18" si="0">SUM(C8:P8)</f>
        <v>404</v>
      </c>
      <c r="R8" s="17"/>
    </row>
    <row r="9" spans="1:18" ht="24.95" customHeight="1" x14ac:dyDescent="0.25">
      <c r="A9" s="16">
        <v>3</v>
      </c>
      <c r="B9" s="26" t="s">
        <v>9</v>
      </c>
      <c r="C9" s="27">
        <v>18</v>
      </c>
      <c r="D9" s="27">
        <v>17</v>
      </c>
      <c r="E9" s="27">
        <v>19</v>
      </c>
      <c r="F9" s="27">
        <v>15</v>
      </c>
      <c r="G9" s="27">
        <v>41</v>
      </c>
      <c r="H9" s="27">
        <v>17</v>
      </c>
      <c r="I9" s="27">
        <v>30</v>
      </c>
      <c r="J9" s="27">
        <v>28</v>
      </c>
      <c r="K9" s="27">
        <v>37</v>
      </c>
      <c r="L9" s="27">
        <v>17</v>
      </c>
      <c r="M9" s="27">
        <v>13</v>
      </c>
      <c r="N9" s="27">
        <v>22</v>
      </c>
      <c r="O9" s="27">
        <v>25</v>
      </c>
      <c r="P9" s="27">
        <v>27</v>
      </c>
      <c r="Q9" s="28">
        <f t="shared" si="0"/>
        <v>326</v>
      </c>
      <c r="R9" s="17"/>
    </row>
    <row r="10" spans="1:18" ht="24.95" customHeight="1" x14ac:dyDescent="0.25">
      <c r="A10" s="16">
        <v>4</v>
      </c>
      <c r="B10" s="26" t="s">
        <v>10</v>
      </c>
      <c r="C10" s="27"/>
      <c r="D10" s="27">
        <v>54</v>
      </c>
      <c r="E10" s="27">
        <v>92</v>
      </c>
      <c r="F10" s="27">
        <v>2</v>
      </c>
      <c r="G10" s="27">
        <v>78</v>
      </c>
      <c r="H10" s="27">
        <v>1</v>
      </c>
      <c r="I10" s="27">
        <v>10</v>
      </c>
      <c r="J10" s="27">
        <v>11</v>
      </c>
      <c r="K10" s="27">
        <v>83</v>
      </c>
      <c r="L10" s="27">
        <v>45</v>
      </c>
      <c r="M10" s="27">
        <v>7</v>
      </c>
      <c r="N10" s="27">
        <v>68</v>
      </c>
      <c r="O10" s="27">
        <v>17</v>
      </c>
      <c r="P10" s="27">
        <v>5</v>
      </c>
      <c r="Q10" s="28">
        <f t="shared" si="0"/>
        <v>473</v>
      </c>
      <c r="R10" s="17"/>
    </row>
    <row r="11" spans="1:18" ht="24.95" customHeight="1" x14ac:dyDescent="0.25">
      <c r="A11" s="16" t="s">
        <v>153</v>
      </c>
      <c r="B11" s="26" t="s">
        <v>11</v>
      </c>
      <c r="C11" s="27">
        <v>6</v>
      </c>
      <c r="D11" s="27">
        <v>28</v>
      </c>
      <c r="E11" s="27">
        <v>28</v>
      </c>
      <c r="F11" s="27">
        <v>39</v>
      </c>
      <c r="G11" s="27">
        <v>29</v>
      </c>
      <c r="H11" s="27">
        <v>27</v>
      </c>
      <c r="I11" s="27">
        <v>33</v>
      </c>
      <c r="J11" s="27">
        <v>26</v>
      </c>
      <c r="K11" s="27">
        <v>50</v>
      </c>
      <c r="L11" s="27">
        <v>20</v>
      </c>
      <c r="M11" s="27">
        <v>39</v>
      </c>
      <c r="N11" s="27">
        <v>19</v>
      </c>
      <c r="O11" s="27">
        <v>14</v>
      </c>
      <c r="P11" s="27">
        <v>58</v>
      </c>
      <c r="Q11" s="28">
        <f t="shared" si="0"/>
        <v>416</v>
      </c>
      <c r="R11" s="17"/>
    </row>
    <row r="12" spans="1:18" ht="24.95" customHeight="1" x14ac:dyDescent="0.25">
      <c r="A12" s="16">
        <v>6</v>
      </c>
      <c r="B12" s="26" t="s">
        <v>113</v>
      </c>
      <c r="C12" s="27">
        <v>7</v>
      </c>
      <c r="D12" s="27">
        <v>47</v>
      </c>
      <c r="E12" s="27">
        <v>19</v>
      </c>
      <c r="F12" s="27">
        <v>45</v>
      </c>
      <c r="G12" s="27">
        <v>17</v>
      </c>
      <c r="H12" s="27">
        <v>6</v>
      </c>
      <c r="I12" s="27">
        <v>2</v>
      </c>
      <c r="J12" s="27">
        <v>41</v>
      </c>
      <c r="K12" s="27">
        <v>1</v>
      </c>
      <c r="L12" s="27">
        <v>18</v>
      </c>
      <c r="M12" s="27">
        <v>1</v>
      </c>
      <c r="N12" s="27">
        <v>63</v>
      </c>
      <c r="O12" s="27">
        <v>31</v>
      </c>
      <c r="P12" s="27">
        <v>61</v>
      </c>
      <c r="Q12" s="28">
        <f t="shared" si="0"/>
        <v>359</v>
      </c>
      <c r="R12" s="17"/>
    </row>
    <row r="13" spans="1:18" ht="24.95" customHeight="1" x14ac:dyDescent="0.25">
      <c r="A13" s="16">
        <v>7</v>
      </c>
      <c r="B13" s="26" t="s">
        <v>13</v>
      </c>
      <c r="C13" s="27">
        <v>64</v>
      </c>
      <c r="D13" s="27">
        <v>35</v>
      </c>
      <c r="E13" s="27">
        <v>33</v>
      </c>
      <c r="F13" s="27">
        <v>11</v>
      </c>
      <c r="G13" s="27">
        <v>8</v>
      </c>
      <c r="H13" s="27">
        <v>3</v>
      </c>
      <c r="I13" s="27">
        <v>15</v>
      </c>
      <c r="J13" s="27">
        <v>11</v>
      </c>
      <c r="K13" s="27">
        <v>5</v>
      </c>
      <c r="L13" s="27">
        <v>4</v>
      </c>
      <c r="M13" s="27">
        <v>14</v>
      </c>
      <c r="N13" s="27">
        <v>12</v>
      </c>
      <c r="O13" s="27">
        <v>5</v>
      </c>
      <c r="P13" s="27">
        <v>17</v>
      </c>
      <c r="Q13" s="28">
        <f t="shared" si="0"/>
        <v>237</v>
      </c>
      <c r="R13" s="17"/>
    </row>
    <row r="14" spans="1:18" ht="24.95" customHeight="1" x14ac:dyDescent="0.25">
      <c r="A14" s="16">
        <v>8</v>
      </c>
      <c r="B14" s="26" t="s">
        <v>14</v>
      </c>
      <c r="C14" s="27">
        <v>7</v>
      </c>
      <c r="D14" s="27">
        <v>10</v>
      </c>
      <c r="E14" s="27">
        <v>29</v>
      </c>
      <c r="F14" s="27">
        <v>28</v>
      </c>
      <c r="G14" s="27">
        <v>10</v>
      </c>
      <c r="H14" s="27">
        <v>24</v>
      </c>
      <c r="I14" s="27">
        <v>24</v>
      </c>
      <c r="J14" s="27">
        <v>2</v>
      </c>
      <c r="K14" s="27">
        <v>25</v>
      </c>
      <c r="L14" s="27"/>
      <c r="M14" s="27">
        <v>30</v>
      </c>
      <c r="N14" s="27">
        <v>17</v>
      </c>
      <c r="O14" s="27">
        <v>25</v>
      </c>
      <c r="P14" s="27">
        <v>19</v>
      </c>
      <c r="Q14" s="28">
        <f t="shared" si="0"/>
        <v>250</v>
      </c>
      <c r="R14" s="17"/>
    </row>
    <row r="15" spans="1:18" ht="24.95" customHeight="1" x14ac:dyDescent="0.25">
      <c r="A15" s="16">
        <v>9</v>
      </c>
      <c r="B15" s="26" t="s">
        <v>15</v>
      </c>
      <c r="C15" s="27">
        <v>10</v>
      </c>
      <c r="D15" s="27">
        <v>31</v>
      </c>
      <c r="E15" s="27">
        <v>1</v>
      </c>
      <c r="F15" s="27">
        <v>46</v>
      </c>
      <c r="G15" s="27">
        <v>38</v>
      </c>
      <c r="H15" s="27">
        <v>1</v>
      </c>
      <c r="I15" s="27">
        <v>7</v>
      </c>
      <c r="J15" s="27">
        <v>30</v>
      </c>
      <c r="K15" s="27">
        <v>24</v>
      </c>
      <c r="L15" s="27">
        <v>82</v>
      </c>
      <c r="M15" s="27">
        <v>4</v>
      </c>
      <c r="N15" s="27">
        <v>11</v>
      </c>
      <c r="O15" s="27">
        <v>4</v>
      </c>
      <c r="P15" s="27">
        <v>14</v>
      </c>
      <c r="Q15" s="28">
        <f t="shared" si="0"/>
        <v>303</v>
      </c>
      <c r="R15" s="17"/>
    </row>
    <row r="16" spans="1:18" ht="24.95" customHeight="1" x14ac:dyDescent="0.25">
      <c r="A16" s="16">
        <v>10</v>
      </c>
      <c r="B16" s="26" t="s">
        <v>16</v>
      </c>
      <c r="C16" s="27">
        <v>1</v>
      </c>
      <c r="D16" s="27"/>
      <c r="E16" s="27">
        <v>2</v>
      </c>
      <c r="F16" s="27"/>
      <c r="G16" s="27">
        <v>3</v>
      </c>
      <c r="H16" s="27"/>
      <c r="I16" s="27">
        <v>1</v>
      </c>
      <c r="J16" s="27">
        <v>1</v>
      </c>
      <c r="K16" s="27">
        <v>1</v>
      </c>
      <c r="L16" s="27">
        <v>2</v>
      </c>
      <c r="M16" s="27">
        <v>1</v>
      </c>
      <c r="N16" s="27"/>
      <c r="O16" s="27"/>
      <c r="P16" s="27"/>
      <c r="Q16" s="28">
        <f t="shared" si="0"/>
        <v>12</v>
      </c>
      <c r="R16" s="29">
        <v>3</v>
      </c>
    </row>
    <row r="17" spans="1:18" ht="24.95" customHeight="1" x14ac:dyDescent="0.25">
      <c r="A17" s="16">
        <v>11</v>
      </c>
      <c r="B17" s="26" t="s">
        <v>110</v>
      </c>
      <c r="C17" s="27"/>
      <c r="D17" s="27"/>
      <c r="E17" s="27"/>
      <c r="F17" s="27"/>
      <c r="G17" s="27">
        <v>2</v>
      </c>
      <c r="H17" s="27">
        <v>1</v>
      </c>
      <c r="I17" s="27"/>
      <c r="J17" s="27"/>
      <c r="K17" s="27"/>
      <c r="L17" s="27"/>
      <c r="M17" s="27"/>
      <c r="N17" s="27"/>
      <c r="O17" s="27"/>
      <c r="P17" s="27"/>
      <c r="Q17" s="28">
        <f t="shared" si="0"/>
        <v>3</v>
      </c>
      <c r="R17" s="29">
        <v>8</v>
      </c>
    </row>
    <row r="18" spans="1:18" ht="24.95" customHeight="1" x14ac:dyDescent="0.25">
      <c r="A18" s="16">
        <v>12</v>
      </c>
      <c r="B18" s="26" t="s">
        <v>18</v>
      </c>
      <c r="C18" s="27"/>
      <c r="D18" s="27">
        <v>62</v>
      </c>
      <c r="E18" s="27">
        <v>63</v>
      </c>
      <c r="F18" s="27">
        <v>48</v>
      </c>
      <c r="G18" s="27">
        <v>13</v>
      </c>
      <c r="H18" s="27">
        <v>2</v>
      </c>
      <c r="I18" s="27">
        <v>20</v>
      </c>
      <c r="J18" s="27">
        <v>15</v>
      </c>
      <c r="K18" s="27">
        <v>39</v>
      </c>
      <c r="L18" s="27">
        <v>23</v>
      </c>
      <c r="M18" s="27">
        <v>35</v>
      </c>
      <c r="N18" s="27">
        <v>17</v>
      </c>
      <c r="O18" s="27">
        <v>40</v>
      </c>
      <c r="P18" s="27">
        <v>30</v>
      </c>
      <c r="Q18" s="28">
        <f t="shared" si="0"/>
        <v>407</v>
      </c>
      <c r="R18" s="29"/>
    </row>
    <row r="19" spans="1:18" ht="24.95" customHeight="1" x14ac:dyDescent="0.25">
      <c r="A19" s="211" t="s">
        <v>168</v>
      </c>
      <c r="B19" s="212"/>
      <c r="C19" s="28">
        <f t="shared" ref="C19:P19" si="1">SUM(C7:C18)</f>
        <v>319</v>
      </c>
      <c r="D19" s="28">
        <f t="shared" si="1"/>
        <v>291</v>
      </c>
      <c r="E19" s="28">
        <f t="shared" si="1"/>
        <v>345</v>
      </c>
      <c r="F19" s="28">
        <f t="shared" si="1"/>
        <v>263</v>
      </c>
      <c r="G19" s="28">
        <f t="shared" si="1"/>
        <v>265</v>
      </c>
      <c r="H19" s="28">
        <f t="shared" si="1"/>
        <v>265</v>
      </c>
      <c r="I19" s="28">
        <f t="shared" si="1"/>
        <v>306</v>
      </c>
      <c r="J19" s="28">
        <f t="shared" si="1"/>
        <v>242</v>
      </c>
      <c r="K19" s="28">
        <f t="shared" si="1"/>
        <v>266</v>
      </c>
      <c r="L19" s="28">
        <f t="shared" si="1"/>
        <v>267</v>
      </c>
      <c r="M19" s="28">
        <f t="shared" si="1"/>
        <v>258</v>
      </c>
      <c r="N19" s="28">
        <f t="shared" si="1"/>
        <v>333</v>
      </c>
      <c r="O19" s="28">
        <f t="shared" si="1"/>
        <v>207</v>
      </c>
      <c r="P19" s="28">
        <f t="shared" si="1"/>
        <v>249</v>
      </c>
      <c r="Q19" s="28">
        <f>SUM(C19:P19)</f>
        <v>3876</v>
      </c>
      <c r="R19" s="17" t="s">
        <v>160</v>
      </c>
    </row>
    <row r="20" spans="1:18" x14ac:dyDescent="0.25">
      <c r="A20" s="30"/>
      <c r="B20" s="2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</row>
    <row r="21" spans="1:18" x14ac:dyDescent="0.25">
      <c r="A21" s="31"/>
      <c r="B21" s="30"/>
      <c r="C21" s="21"/>
      <c r="D21" s="21"/>
      <c r="E21" s="21"/>
    </row>
    <row r="22" spans="1:18" x14ac:dyDescent="0.25">
      <c r="A22" s="21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</row>
    <row r="23" spans="1:18" ht="15.75" x14ac:dyDescent="0.25">
      <c r="A23" s="21"/>
      <c r="B23" s="32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Phu luc 5</vt:lpstr>
      <vt:lpstr>Phu luc 6</vt:lpstr>
      <vt:lpstr>'Phu luc 6'!Print_Area</vt:lpstr>
      <vt:lpstr>'Phu luc 1'!Print_Titles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Hiếu Nghĩa</dc:creator>
  <cp:lastModifiedBy>Khuong</cp:lastModifiedBy>
  <cp:revision/>
  <dcterms:created xsi:type="dcterms:W3CDTF">2015-06-05T18:17:20Z</dcterms:created>
  <dcterms:modified xsi:type="dcterms:W3CDTF">2021-12-26T09:45:27Z</dcterms:modified>
</cp:coreProperties>
</file>