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I DONG NHAN DAN\CV NAM 2018\NGHI QUYET\"/>
    </mc:Choice>
  </mc:AlternateContent>
  <bookViews>
    <workbookView xWindow="240" yWindow="1350" windowWidth="15600" windowHeight="6435" tabRatio="817" activeTab="4"/>
  </bookViews>
  <sheets>
    <sheet name="KH 2019 Bieu1a VOn TT" sheetId="2" r:id="rId1"/>
    <sheet name="TT 2018 PB bieu 1b" sheetId="12" r:id="rId2"/>
    <sheet name="KH 2018 Bieu2a VOn SDD" sheetId="3" r:id="rId3"/>
    <sheet name="SDD 2017 PB bieu 2b" sheetId="10" r:id="rId4"/>
    <sheet name="KH 2017 Bieu3 VON TINH TW QL" sheetId="5" r:id="rId5"/>
  </sheets>
  <definedNames>
    <definedName name="_1">#N/A</definedName>
    <definedName name="_1000A01">#N/A</definedName>
    <definedName name="_2">#N/A</definedName>
    <definedName name="_40x4">5100</definedName>
    <definedName name="_boi1" localSheetId="1">#REF!</definedName>
    <definedName name="_boi1">#REF!</definedName>
    <definedName name="_boi2" localSheetId="1">#REF!</definedName>
    <definedName name="_boi2">#REF!</definedName>
    <definedName name="_boi3" localSheetId="1">#REF!</definedName>
    <definedName name="_boi3">#REF!</definedName>
    <definedName name="_boi4" localSheetId="1">#REF!</definedName>
    <definedName name="_boi4">#REF!</definedName>
    <definedName name="_btm10" localSheetId="4">#REF!</definedName>
    <definedName name="_btm10" localSheetId="2">#REF!</definedName>
    <definedName name="_btm10" localSheetId="3">#REF!</definedName>
    <definedName name="_btm10" localSheetId="1">#REF!</definedName>
    <definedName name="_btm10">#REF!</definedName>
    <definedName name="_btm100" localSheetId="4">#REF!</definedName>
    <definedName name="_btm100" localSheetId="2">#REF!</definedName>
    <definedName name="_btm100" localSheetId="3">#REF!</definedName>
    <definedName name="_btm100" localSheetId="1">#REF!</definedName>
    <definedName name="_btm100">#REF!</definedName>
    <definedName name="_BTM250" localSheetId="1">#REF!</definedName>
    <definedName name="_BTM250">#REF!</definedName>
    <definedName name="_btM300" localSheetId="1">#REF!</definedName>
    <definedName name="_btM300">#REF!</definedName>
    <definedName name="_cao1" localSheetId="1">#REF!</definedName>
    <definedName name="_cao1">#REF!</definedName>
    <definedName name="_cao2" localSheetId="1">#REF!</definedName>
    <definedName name="_cao2">#REF!</definedName>
    <definedName name="_cao3" localSheetId="1">#REF!</definedName>
    <definedName name="_cao3">#REF!</definedName>
    <definedName name="_cao4" localSheetId="1">#REF!</definedName>
    <definedName name="_cao4">#REF!</definedName>
    <definedName name="_cao5" localSheetId="1">#REF!</definedName>
    <definedName name="_cao5">#REF!</definedName>
    <definedName name="_cao6" localSheetId="1">#REF!</definedName>
    <definedName name="_cao6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ai1" localSheetId="1">#REF!</definedName>
    <definedName name="_dai1">#REF!</definedName>
    <definedName name="_dai2" localSheetId="1">#REF!</definedName>
    <definedName name="_dai2">#REF!</definedName>
    <definedName name="_dai3" localSheetId="1">#REF!</definedName>
    <definedName name="_dai3">#REF!</definedName>
    <definedName name="_dai4" localSheetId="1">#REF!</definedName>
    <definedName name="_dai4">#REF!</definedName>
    <definedName name="_dai5" localSheetId="1">#REF!</definedName>
    <definedName name="_dai5">#REF!</definedName>
    <definedName name="_dai6" localSheetId="1">#REF!</definedName>
    <definedName name="_dai6">#REF!</definedName>
    <definedName name="_dan1" localSheetId="1">#REF!</definedName>
    <definedName name="_dan1">#REF!</definedName>
    <definedName name="_dan2" localSheetId="1">#REF!</definedName>
    <definedName name="_dan2">#REF!</definedName>
    <definedName name="_dao1" localSheetId="1">#REF!</definedName>
    <definedName name="_dao1">#REF!</definedName>
    <definedName name="_dbu1" localSheetId="1">#REF!</definedName>
    <definedName name="_dbu1">#REF!</definedName>
    <definedName name="_dbu2" localSheetId="1">#REF!</definedName>
    <definedName name="_dbu2">#REF!</definedName>
    <definedName name="_ddn400" localSheetId="1">#REF!</definedName>
    <definedName name="_ddn400">#REF!</definedName>
    <definedName name="_ddn600" localSheetId="1">#REF!</definedName>
    <definedName name="_ddn600">#REF!</definedName>
    <definedName name="_Fill" localSheetId="1" hidden="1">#REF!</definedName>
    <definedName name="_Fill" hidden="1">#REF!</definedName>
    <definedName name="_xlnm._FilterDatabase" localSheetId="4" hidden="1">'KH 2017 Bieu3 VON TINH TW QL'!$A$8:$R$80</definedName>
    <definedName name="_xlnm._FilterDatabase" localSheetId="2" hidden="1">'KH 2018 Bieu2a VOn SDD'!$I$5:$I$100</definedName>
    <definedName name="_xlnm._FilterDatabase" localSheetId="0" hidden="1">'KH 2019 Bieu1a VOn TT'!$A$9:$V$137</definedName>
    <definedName name="_xlnm._FilterDatabase" localSheetId="3" hidden="1">'SDD 2017 PB bieu 2b'!$A$8:$T$88</definedName>
    <definedName name="_xlnm._FilterDatabase" localSheetId="1" hidden="1">'TT 2018 PB bieu 1b'!$A$8:$U$87</definedName>
    <definedName name="_gon4" localSheetId="1">#REF!</definedName>
    <definedName name="_gon4">#REF!</definedName>
    <definedName name="_hom2" localSheetId="4">#REF!</definedName>
    <definedName name="_hom2" localSheetId="2">#REF!</definedName>
    <definedName name="_hom2" localSheetId="3">#REF!</definedName>
    <definedName name="_hom2" localSheetId="1">#REF!</definedName>
    <definedName name="_hom2">#REF!</definedName>
    <definedName name="_Key1" localSheetId="4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hidden="1">#REF!</definedName>
    <definedName name="_KM188" localSheetId="4">#REF!</definedName>
    <definedName name="_KM188" localSheetId="2">#REF!</definedName>
    <definedName name="_KM188" localSheetId="3">#REF!</definedName>
    <definedName name="_KM188" localSheetId="1">#REF!</definedName>
    <definedName name="_KM188">#REF!</definedName>
    <definedName name="_km189" localSheetId="4">#REF!</definedName>
    <definedName name="_km189" localSheetId="2">#REF!</definedName>
    <definedName name="_km189" localSheetId="3">#REF!</definedName>
    <definedName name="_km189" localSheetId="1">#REF!</definedName>
    <definedName name="_km189">#REF!</definedName>
    <definedName name="_km190" localSheetId="1">#REF!</definedName>
    <definedName name="_km190">#REF!</definedName>
    <definedName name="_km191" localSheetId="1">#REF!</definedName>
    <definedName name="_km191">#REF!</definedName>
    <definedName name="_km192" localSheetId="1">#REF!</definedName>
    <definedName name="_km192">#REF!</definedName>
    <definedName name="_km193" localSheetId="4">#REF!</definedName>
    <definedName name="_km193" localSheetId="2">#REF!</definedName>
    <definedName name="_km193" localSheetId="3">#REF!</definedName>
    <definedName name="_km193" localSheetId="1">#REF!</definedName>
    <definedName name="_km193">#REF!</definedName>
    <definedName name="_km194" localSheetId="4">#REF!</definedName>
    <definedName name="_km194" localSheetId="2">#REF!</definedName>
    <definedName name="_km194" localSheetId="3">#REF!</definedName>
    <definedName name="_km194" localSheetId="1">#REF!</definedName>
    <definedName name="_km194">#REF!</definedName>
    <definedName name="_km195" localSheetId="4">#REF!</definedName>
    <definedName name="_km195" localSheetId="2">#REF!</definedName>
    <definedName name="_km195" localSheetId="3">#REF!</definedName>
    <definedName name="_km195" localSheetId="1">#REF!</definedName>
    <definedName name="_km195">#REF!</definedName>
    <definedName name="_km196" localSheetId="4">#REF!</definedName>
    <definedName name="_km196" localSheetId="2">#REF!</definedName>
    <definedName name="_km196" localSheetId="3">#REF!</definedName>
    <definedName name="_km196" localSheetId="1">#REF!</definedName>
    <definedName name="_km196">#REF!</definedName>
    <definedName name="_km197" localSheetId="4">#REF!</definedName>
    <definedName name="_km197" localSheetId="2">#REF!</definedName>
    <definedName name="_km197" localSheetId="3">#REF!</definedName>
    <definedName name="_km197" localSheetId="1">#REF!</definedName>
    <definedName name="_km197">#REF!</definedName>
    <definedName name="_km198" localSheetId="4">#REF!</definedName>
    <definedName name="_km198" localSheetId="2">#REF!</definedName>
    <definedName name="_km198" localSheetId="3">#REF!</definedName>
    <definedName name="_km198" localSheetId="1">#REF!</definedName>
    <definedName name="_km198">#REF!</definedName>
    <definedName name="_lap1" localSheetId="1">#REF!</definedName>
    <definedName name="_lap1">#REF!</definedName>
    <definedName name="_lap2" localSheetId="1">#REF!</definedName>
    <definedName name="_lap2">#REF!</definedName>
    <definedName name="_MAC12" localSheetId="1">#REF!</definedName>
    <definedName name="_MAC12">#REF!</definedName>
    <definedName name="_MAC46" localSheetId="1">#REF!</definedName>
    <definedName name="_MAC46">#REF!</definedName>
    <definedName name="_NCL100" localSheetId="4">#REF!</definedName>
    <definedName name="_NCL100" localSheetId="2">#REF!</definedName>
    <definedName name="_NCL100" localSheetId="3">#REF!</definedName>
    <definedName name="_NCL100" localSheetId="1">#REF!</definedName>
    <definedName name="_NCL100">#REF!</definedName>
    <definedName name="_NCL200" localSheetId="4">#REF!</definedName>
    <definedName name="_NCL200" localSheetId="2">#REF!</definedName>
    <definedName name="_NCL200" localSheetId="3">#REF!</definedName>
    <definedName name="_NCL200" localSheetId="1">#REF!</definedName>
    <definedName name="_NCL200">#REF!</definedName>
    <definedName name="_NCL250" localSheetId="4">#REF!</definedName>
    <definedName name="_NCL250" localSheetId="2">#REF!</definedName>
    <definedName name="_NCL250" localSheetId="3">#REF!</definedName>
    <definedName name="_NCL250" localSheetId="1">#REF!</definedName>
    <definedName name="_NCL250">#REF!</definedName>
    <definedName name="_NET2" localSheetId="1">#REF!</definedName>
    <definedName name="_NET2">#REF!</definedName>
    <definedName name="_nin190" localSheetId="4">#REF!</definedName>
    <definedName name="_nin190" localSheetId="2">#REF!</definedName>
    <definedName name="_nin190" localSheetId="3">#REF!</definedName>
    <definedName name="_nin190" localSheetId="1">#REF!</definedName>
    <definedName name="_nin190">#REF!</definedName>
    <definedName name="_NSO2" localSheetId="4" hidden="1">{"'Sheet1'!$L$16"}</definedName>
    <definedName name="_NSO2" localSheetId="2" hidden="1">{"'Sheet1'!$L$16"}</definedName>
    <definedName name="_NSO2" localSheetId="0" hidden="1">{"'Sheet1'!$L$16"}</definedName>
    <definedName name="_NSO2" localSheetId="3" hidden="1">{"'Sheet1'!$L$16"}</definedName>
    <definedName name="_NSO2" localSheetId="1" hidden="1">{"'Sheet1'!$L$16"}</definedName>
    <definedName name="_NSO2" hidden="1">{"'Sheet1'!$L$16"}</definedName>
    <definedName name="_Order1" hidden="1">255</definedName>
    <definedName name="_Order2" hidden="1">255</definedName>
    <definedName name="_PL1242" localSheetId="1">#REF!</definedName>
    <definedName name="_PL1242">#REF!</definedName>
    <definedName name="_phi10" localSheetId="1">#REF!</definedName>
    <definedName name="_phi10">#REF!</definedName>
    <definedName name="_phi12" localSheetId="1">#REF!</definedName>
    <definedName name="_phi12">#REF!</definedName>
    <definedName name="_phi14" localSheetId="1">#REF!</definedName>
    <definedName name="_phi14">#REF!</definedName>
    <definedName name="_phi16" localSheetId="1">#REF!</definedName>
    <definedName name="_phi16">#REF!</definedName>
    <definedName name="_phi18" localSheetId="1">#REF!</definedName>
    <definedName name="_phi18">#REF!</definedName>
    <definedName name="_phi20" localSheetId="1">#REF!</definedName>
    <definedName name="_phi20">#REF!</definedName>
    <definedName name="_phi22" localSheetId="1">#REF!</definedName>
    <definedName name="_phi22">#REF!</definedName>
    <definedName name="_phi25" localSheetId="1">#REF!</definedName>
    <definedName name="_phi25">#REF!</definedName>
    <definedName name="_phi28" localSheetId="1">#REF!</definedName>
    <definedName name="_phi28">#REF!</definedName>
    <definedName name="_phi6" localSheetId="1">#REF!</definedName>
    <definedName name="_phi6">#REF!</definedName>
    <definedName name="_phi8" localSheetId="1">#REF!</definedName>
    <definedName name="_phi8">#REF!</definedName>
    <definedName name="_sat10" localSheetId="1">#REF!</definedName>
    <definedName name="_sat10">#REF!</definedName>
    <definedName name="_sat14" localSheetId="1">#REF!</definedName>
    <definedName name="_sat14">#REF!</definedName>
    <definedName name="_sat16" localSheetId="1">#REF!</definedName>
    <definedName name="_sat16">#REF!</definedName>
    <definedName name="_sat20" localSheetId="1">#REF!</definedName>
    <definedName name="_sat20">#REF!</definedName>
    <definedName name="_sat8" localSheetId="1">#REF!</definedName>
    <definedName name="_sat8">#REF!</definedName>
    <definedName name="_sc1" localSheetId="1">#REF!</definedName>
    <definedName name="_sc1">#REF!</definedName>
    <definedName name="_SC2" localSheetId="1">#REF!</definedName>
    <definedName name="_SC2">#REF!</definedName>
    <definedName name="_sc3" localSheetId="1">#REF!</definedName>
    <definedName name="_sc3">#REF!</definedName>
    <definedName name="_slg1" localSheetId="1">#REF!</definedName>
    <definedName name="_slg1">#REF!</definedName>
    <definedName name="_slg2" localSheetId="1">#REF!</definedName>
    <definedName name="_slg2">#REF!</definedName>
    <definedName name="_slg3" localSheetId="1">#REF!</definedName>
    <definedName name="_slg3">#REF!</definedName>
    <definedName name="_slg4" localSheetId="1">#REF!</definedName>
    <definedName name="_slg4">#REF!</definedName>
    <definedName name="_slg5" localSheetId="1">#REF!</definedName>
    <definedName name="_slg5">#REF!</definedName>
    <definedName name="_slg6" localSheetId="1">#REF!</definedName>
    <definedName name="_slg6">#REF!</definedName>
    <definedName name="_SN3" localSheetId="4">#REF!</definedName>
    <definedName name="_SN3" localSheetId="2">#REF!</definedName>
    <definedName name="_SN3" localSheetId="3">#REF!</definedName>
    <definedName name="_SN3" localSheetId="1">#REF!</definedName>
    <definedName name="_SN3">#REF!</definedName>
    <definedName name="_Sort" localSheetId="1" hidden="1">#REF!</definedName>
    <definedName name="_Sort" hidden="1">#REF!</definedName>
    <definedName name="_sua20" localSheetId="4">#REF!</definedName>
    <definedName name="_sua20" localSheetId="2">#REF!</definedName>
    <definedName name="_sua20" localSheetId="3">#REF!</definedName>
    <definedName name="_sua20" localSheetId="1">#REF!</definedName>
    <definedName name="_sua20">#REF!</definedName>
    <definedName name="_sua30" localSheetId="4">#REF!</definedName>
    <definedName name="_sua30" localSheetId="2">#REF!</definedName>
    <definedName name="_sua30" localSheetId="3">#REF!</definedName>
    <definedName name="_sua30" localSheetId="1">#REF!</definedName>
    <definedName name="_sua30">#REF!</definedName>
    <definedName name="_TB1" localSheetId="4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L1" localSheetId="1">#REF!</definedName>
    <definedName name="_TL1">#REF!</definedName>
    <definedName name="_TL2" localSheetId="1">#REF!</definedName>
    <definedName name="_TL2">#REF!</definedName>
    <definedName name="_TL3" localSheetId="4">#REF!</definedName>
    <definedName name="_TL3" localSheetId="2">#REF!</definedName>
    <definedName name="_TL3" localSheetId="3">#REF!</definedName>
    <definedName name="_TL3" localSheetId="1">#REF!</definedName>
    <definedName name="_TL3">#REF!</definedName>
    <definedName name="_TLA120" localSheetId="1">#REF!</definedName>
    <definedName name="_TLA120">#REF!</definedName>
    <definedName name="_TLA35" localSheetId="1">#REF!</definedName>
    <definedName name="_TLA35">#REF!</definedName>
    <definedName name="_TLA50" localSheetId="1">#REF!</definedName>
    <definedName name="_TLA50">#REF!</definedName>
    <definedName name="_TLA70" localSheetId="1">#REF!</definedName>
    <definedName name="_TLA70">#REF!</definedName>
    <definedName name="_TLA95" localSheetId="1">#REF!</definedName>
    <definedName name="_TLA95">#REF!</definedName>
    <definedName name="_TH1" localSheetId="1">#REF!</definedName>
    <definedName name="_TH1">#REF!</definedName>
    <definedName name="_TH2" localSheetId="1">#REF!</definedName>
    <definedName name="_TH2">#REF!</definedName>
    <definedName name="_TH3" localSheetId="1">#REF!</definedName>
    <definedName name="_TH3">#REF!</definedName>
    <definedName name="_vc1" localSheetId="1">#REF!</definedName>
    <definedName name="_vc1">#REF!</definedName>
    <definedName name="_vc2" localSheetId="1">#REF!</definedName>
    <definedName name="_vc2">#REF!</definedName>
    <definedName name="_vc3" localSheetId="1">#REF!</definedName>
    <definedName name="_vc3">#REF!</definedName>
    <definedName name="_VL100" localSheetId="4">#REF!</definedName>
    <definedName name="_VL100" localSheetId="2">#REF!</definedName>
    <definedName name="_VL100" localSheetId="3">#REF!</definedName>
    <definedName name="_VL100" localSheetId="1">#REF!</definedName>
    <definedName name="_VL100">#REF!</definedName>
    <definedName name="_vl2" localSheetId="4" hidden="1">{"'Sheet1'!$L$16"}</definedName>
    <definedName name="_vl2" localSheetId="2" hidden="1">{"'Sheet1'!$L$16"}</definedName>
    <definedName name="_vl2" localSheetId="0" hidden="1">{"'Sheet1'!$L$16"}</definedName>
    <definedName name="_vl2" localSheetId="3" hidden="1">{"'Sheet1'!$L$16"}</definedName>
    <definedName name="_vl2" localSheetId="1" hidden="1">{"'Sheet1'!$L$16"}</definedName>
    <definedName name="_vl2" hidden="1">{"'Sheet1'!$L$16"}</definedName>
    <definedName name="_VL250" localSheetId="4">#REF!</definedName>
    <definedName name="_VL250" localSheetId="2">#REF!</definedName>
    <definedName name="_VL250" localSheetId="3">#REF!</definedName>
    <definedName name="_VL250" localSheetId="1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1">#REF!</definedName>
    <definedName name="A120_">#REF!</definedName>
    <definedName name="a277Print_Titles" localSheetId="1">#REF!</definedName>
    <definedName name="a277Print_Titles">#REF!</definedName>
    <definedName name="A35_" localSheetId="1">#REF!</definedName>
    <definedName name="A35_">#REF!</definedName>
    <definedName name="A50_" localSheetId="1">#REF!</definedName>
    <definedName name="A50_">#REF!</definedName>
    <definedName name="A6N2" localSheetId="1">#REF!</definedName>
    <definedName name="A6N2">#REF!</definedName>
    <definedName name="A6N3" localSheetId="1">#REF!</definedName>
    <definedName name="A6N3">#REF!</definedName>
    <definedName name="A70_" localSheetId="1">#REF!</definedName>
    <definedName name="A70_">#REF!</definedName>
    <definedName name="A95_" localSheetId="1">#REF!</definedName>
    <definedName name="A95_">#REF!</definedName>
    <definedName name="AA" localSheetId="1">#REF!</definedName>
    <definedName name="AA">#REF!</definedName>
    <definedName name="abc" localSheetId="1">#REF!</definedName>
    <definedName name="abc">#REF!</definedName>
    <definedName name="AC120_" localSheetId="1">#REF!</definedName>
    <definedName name="AC120_">#REF!</definedName>
    <definedName name="AC35_" localSheetId="1">#REF!</definedName>
    <definedName name="AC35_">#REF!</definedName>
    <definedName name="AC50_" localSheetId="1">#REF!</definedName>
    <definedName name="AC50_">#REF!</definedName>
    <definedName name="AC70_" localSheetId="1">#REF!</definedName>
    <definedName name="AC70_">#REF!</definedName>
    <definedName name="AC95_" localSheetId="1">#REF!</definedName>
    <definedName name="AC95_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anpha" localSheetId="1">#REF!</definedName>
    <definedName name="anpha">#REF!</definedName>
    <definedName name="b_240" localSheetId="4">#REF!</definedName>
    <definedName name="b_240" localSheetId="2">#REF!</definedName>
    <definedName name="b_240" localSheetId="3">#REF!</definedName>
    <definedName name="b_240" localSheetId="1">#REF!</definedName>
    <definedName name="b_240">#REF!</definedName>
    <definedName name="b_280" localSheetId="4">#REF!</definedName>
    <definedName name="b_280" localSheetId="2">#REF!</definedName>
    <definedName name="b_280" localSheetId="3">#REF!</definedName>
    <definedName name="b_280" localSheetId="1">#REF!</definedName>
    <definedName name="b_280">#REF!</definedName>
    <definedName name="b_320" localSheetId="4">#REF!</definedName>
    <definedName name="b_320" localSheetId="2">#REF!</definedName>
    <definedName name="b_320" localSheetId="3">#REF!</definedName>
    <definedName name="b_320" localSheetId="1">#REF!</definedName>
    <definedName name="b_320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CHI_TIET_THI_NGHIEM_CONG_TO" localSheetId="1">#REF!</definedName>
    <definedName name="BANG_CHI_TIET_THI_NGHIEM_CONG_TO">#REF!</definedName>
    <definedName name="BANG_CHI_TIET_THI_NGHIEM_DZ0.4KV" localSheetId="1">#REF!</definedName>
    <definedName name="BANG_CHI_TIET_THI_NGHIEM_DZ0.4KV">#REF!</definedName>
    <definedName name="bang_gia" localSheetId="1">#REF!</definedName>
    <definedName name="bang_gia">#REF!</definedName>
    <definedName name="BANG_TONG_HOP_CONG_TO" localSheetId="1">#REF!</definedName>
    <definedName name="BANG_TONG_HOP_CONG_TO">#REF!</definedName>
    <definedName name="BANG_TONG_HOP_DZ0.4KV" localSheetId="4">#REF!</definedName>
    <definedName name="BANG_TONG_HOP_DZ0.4KV" localSheetId="2">#REF!</definedName>
    <definedName name="BANG_TONG_HOP_DZ0.4KV" localSheetId="3">#REF!</definedName>
    <definedName name="BANG_TONG_HOP_DZ0.4KV" localSheetId="1">#REF!</definedName>
    <definedName name="BANG_TONG_HOP_DZ0.4KV">#REF!</definedName>
    <definedName name="BANG_TONG_HOP_DZ22KV" localSheetId="1">#REF!</definedName>
    <definedName name="BANG_TONG_HOP_DZ22KV">#REF!</definedName>
    <definedName name="BANG_TONG_HOP_KHO_BAI" localSheetId="1">#REF!</definedName>
    <definedName name="BANG_TONG_HOP_KHO_BAI">#REF!</definedName>
    <definedName name="BANG_TONG_HOP_TBA" localSheetId="1">#REF!</definedName>
    <definedName name="BANG_TONG_HOP_TBA">#REF!</definedName>
    <definedName name="Bang_travl" localSheetId="1">#REF!</definedName>
    <definedName name="Bang_travl">#REF!</definedName>
    <definedName name="bangchu" localSheetId="1">#REF!</definedName>
    <definedName name="bangchu">#REF!</definedName>
    <definedName name="BB" localSheetId="1">#REF!</definedName>
    <definedName name="BB">#REF!</definedName>
    <definedName name="benuoc" localSheetId="1">#REF!</definedName>
    <definedName name="benuoc">#REF!</definedName>
    <definedName name="bengam" localSheetId="1">#REF!</definedName>
    <definedName name="bengam">#REF!</definedName>
    <definedName name="beta" localSheetId="1">#REF!</definedName>
    <definedName name="beta">#REF!</definedName>
    <definedName name="blkh" localSheetId="1">#REF!</definedName>
    <definedName name="blkh">#REF!</definedName>
    <definedName name="blkh1" localSheetId="1">#REF!</definedName>
    <definedName name="blkh1">#REF!</definedName>
    <definedName name="Book2" localSheetId="4">#REF!</definedName>
    <definedName name="Book2" localSheetId="2">#REF!</definedName>
    <definedName name="Book2" localSheetId="3">#REF!</definedName>
    <definedName name="Book2" localSheetId="1">#REF!</definedName>
    <definedName name="Book2">#REF!</definedName>
    <definedName name="BOQ" localSheetId="1">#REF!</definedName>
    <definedName name="BOQ">#REF!</definedName>
    <definedName name="BT" localSheetId="1">#REF!</definedName>
    <definedName name="BT">#REF!</definedName>
    <definedName name="btcocM400" localSheetId="1">#REF!</definedName>
    <definedName name="btcocM400">#REF!</definedName>
    <definedName name="btchiuaxitm300" localSheetId="1">#REF!</definedName>
    <definedName name="btchiuaxitm300">#REF!</definedName>
    <definedName name="BTchiuaxm200" localSheetId="1">#REF!</definedName>
    <definedName name="BTchiuaxm200">#REF!</definedName>
    <definedName name="BTlotm100" localSheetId="1">#REF!</definedName>
    <definedName name="BTlotm100">#REF!</definedName>
    <definedName name="BU_CHENH_LECH_DZ0.4KV" localSheetId="1">#REF!</definedName>
    <definedName name="BU_CHENH_LECH_DZ0.4KV">#REF!</definedName>
    <definedName name="BU_CHENH_LECH_DZ22KV" localSheetId="1">#REF!</definedName>
    <definedName name="BU_CHENH_LECH_DZ22KV">#REF!</definedName>
    <definedName name="BU_CHENH_LECH_TBA" localSheetId="1">#REF!</definedName>
    <definedName name="BU_CHENH_LECH_TBA">#REF!</definedName>
    <definedName name="Bulongma">8700</definedName>
    <definedName name="BVCISUMMARY" localSheetId="1">#REF!</definedName>
    <definedName name="BVCISUMMARY">#REF!</definedName>
    <definedName name="BŸo_cŸo_täng_hìp_giŸ_trÙ_t_i_s_n_câ__Ùnh" localSheetId="1">#REF!</definedName>
    <definedName name="BŸo_cŸo_täng_hìp_giŸ_trÙ_t_i_s_n_câ__Ùnh">#REF!</definedName>
    <definedName name="C.1.1..Phat_tuyen" localSheetId="1">#REF!</definedName>
    <definedName name="C.1.1..Phat_tuyen">#REF!</definedName>
    <definedName name="C.1.10..VC_Thu_cong_CG" localSheetId="1">#REF!</definedName>
    <definedName name="C.1.10..VC_Thu_cong_CG">#REF!</definedName>
    <definedName name="C.1.2..Chat_cay_thu_cong" localSheetId="1">#REF!</definedName>
    <definedName name="C.1.2..Chat_cay_thu_cong">#REF!</definedName>
    <definedName name="C.1.3..Chat_cay_may" localSheetId="1">#REF!</definedName>
    <definedName name="C.1.3..Chat_cay_may">#REF!</definedName>
    <definedName name="C.1.4..Dao_goc_cay" localSheetId="1">#REF!</definedName>
    <definedName name="C.1.4..Dao_goc_cay">#REF!</definedName>
    <definedName name="C.1.5..Lam_duong_tam" localSheetId="1">#REF!</definedName>
    <definedName name="C.1.5..Lam_duong_tam">#REF!</definedName>
    <definedName name="C.1.6..Lam_cau_tam" localSheetId="1">#REF!</definedName>
    <definedName name="C.1.6..Lam_cau_tam">#REF!</definedName>
    <definedName name="C.1.7..Rai_da_chong_lun" localSheetId="1">#REF!</definedName>
    <definedName name="C.1.7..Rai_da_chong_lun">#REF!</definedName>
    <definedName name="C.1.8..Lam_kho_tam" localSheetId="1">#REF!</definedName>
    <definedName name="C.1.8..Lam_kho_tam">#REF!</definedName>
    <definedName name="C.1.8..San_mat_bang" localSheetId="1">#REF!</definedName>
    <definedName name="C.1.8..San_mat_bang">#REF!</definedName>
    <definedName name="C.2.1..VC_Thu_cong" localSheetId="1">#REF!</definedName>
    <definedName name="C.2.1..VC_Thu_cong">#REF!</definedName>
    <definedName name="C.2.2..VC_T_cong_CG" localSheetId="1">#REF!</definedName>
    <definedName name="C.2.2..VC_T_cong_CG">#REF!</definedName>
    <definedName name="C.2.3..Boc_do" localSheetId="1">#REF!</definedName>
    <definedName name="C.2.3..Boc_do">#REF!</definedName>
    <definedName name="C.3.1..Dao_dat_mong_cot" localSheetId="1">#REF!</definedName>
    <definedName name="C.3.1..Dao_dat_mong_cot">#REF!</definedName>
    <definedName name="C.3.2..Dao_dat_de_dap" localSheetId="1">#REF!</definedName>
    <definedName name="C.3.2..Dao_dat_de_dap">#REF!</definedName>
    <definedName name="C.3.3..Dap_dat_mong" localSheetId="1">#REF!</definedName>
    <definedName name="C.3.3..Dap_dat_mong">#REF!</definedName>
    <definedName name="C.3.4..Dao_dap_TDia" localSheetId="1">#REF!</definedName>
    <definedName name="C.3.4..Dao_dap_TDia">#REF!</definedName>
    <definedName name="C.3.5..Dap_bo_bao" localSheetId="1">#REF!</definedName>
    <definedName name="C.3.5..Dap_bo_bao">#REF!</definedName>
    <definedName name="C.3.6..Bom_tat_nuoc" localSheetId="1">#REF!</definedName>
    <definedName name="C.3.6..Bom_tat_nuoc">#REF!</definedName>
    <definedName name="C.3.7..Dao_bun" localSheetId="1">#REF!</definedName>
    <definedName name="C.3.7..Dao_bun">#REF!</definedName>
    <definedName name="C.3.8..Dap_cat_CT" localSheetId="1">#REF!</definedName>
    <definedName name="C.3.8..Dap_cat_CT">#REF!</definedName>
    <definedName name="C.3.9..Dao_pha_da" localSheetId="1">#REF!</definedName>
    <definedName name="C.3.9..Dao_pha_da">#REF!</definedName>
    <definedName name="C.4.1.Cot_thep" localSheetId="1">#REF!</definedName>
    <definedName name="C.4.1.Cot_thep">#REF!</definedName>
    <definedName name="C.4.2..Van_khuon" localSheetId="1">#REF!</definedName>
    <definedName name="C.4.2..Van_khuon">#REF!</definedName>
    <definedName name="C.4.3..Be_tong" localSheetId="1">#REF!</definedName>
    <definedName name="C.4.3..Be_tong">#REF!</definedName>
    <definedName name="C.4.4..Lap_BT_D.San" localSheetId="1">#REF!</definedName>
    <definedName name="C.4.4..Lap_BT_D.San">#REF!</definedName>
    <definedName name="C.4.5..Xay_da_hoc" localSheetId="1">#REF!</definedName>
    <definedName name="C.4.5..Xay_da_hoc">#REF!</definedName>
    <definedName name="C.4.6..Dong_coc" localSheetId="1">#REF!</definedName>
    <definedName name="C.4.6..Dong_coc">#REF!</definedName>
    <definedName name="C.4.7..Quet_Bi_tum" localSheetId="1">#REF!</definedName>
    <definedName name="C.4.7..Quet_Bi_tum">#REF!</definedName>
    <definedName name="C.5.1..Lap_cot_thep" localSheetId="1">#REF!</definedName>
    <definedName name="C.5.1..Lap_cot_thep">#REF!</definedName>
    <definedName name="C.5.2..Lap_cot_BT" localSheetId="1">#REF!</definedName>
    <definedName name="C.5.2..Lap_cot_BT">#REF!</definedName>
    <definedName name="C.5.3..Lap_dat_xa" localSheetId="1">#REF!</definedName>
    <definedName name="C.5.3..Lap_dat_xa">#REF!</definedName>
    <definedName name="C.5.4..Lap_tiep_dia" localSheetId="1">#REF!</definedName>
    <definedName name="C.5.4..Lap_tiep_dia">#REF!</definedName>
    <definedName name="C.5.5..Son_sat_thep" localSheetId="1">#REF!</definedName>
    <definedName name="C.5.5..Son_sat_thep">#REF!</definedName>
    <definedName name="C.6.1..Lap_su_dung" localSheetId="1">#REF!</definedName>
    <definedName name="C.6.1..Lap_su_dung">#REF!</definedName>
    <definedName name="C.6.2..Lap_su_CS" localSheetId="1">#REF!</definedName>
    <definedName name="C.6.2..Lap_su_CS">#REF!</definedName>
    <definedName name="C.6.3..Su_chuoi_do" localSheetId="1">#REF!</definedName>
    <definedName name="C.6.3..Su_chuoi_do">#REF!</definedName>
    <definedName name="C.6.4..Su_chuoi_neo" localSheetId="1">#REF!</definedName>
    <definedName name="C.6.4..Su_chuoi_neo">#REF!</definedName>
    <definedName name="C.6.5..Lap_phu_kien" localSheetId="1">#REF!</definedName>
    <definedName name="C.6.5..Lap_phu_kien">#REF!</definedName>
    <definedName name="C.6.6..Ep_noi_day" localSheetId="1">#REF!</definedName>
    <definedName name="C.6.6..Ep_noi_day">#REF!</definedName>
    <definedName name="C.6.7..KD_vuot_CN" localSheetId="1">#REF!</definedName>
    <definedName name="C.6.7..KD_vuot_CN">#REF!</definedName>
    <definedName name="C.6.8..Rai_cang_day" localSheetId="1">#REF!</definedName>
    <definedName name="C.6.8..Rai_cang_day">#REF!</definedName>
    <definedName name="C.6.9..Cap_quang" localSheetId="1">#REF!</definedName>
    <definedName name="C.6.9..Cap_quang">#REF!</definedName>
    <definedName name="ca.1111" localSheetId="4">#REF!</definedName>
    <definedName name="ca.1111" localSheetId="2">#REF!</definedName>
    <definedName name="ca.1111" localSheetId="3">#REF!</definedName>
    <definedName name="ca.1111" localSheetId="1">#REF!</definedName>
    <definedName name="ca.1111">#REF!</definedName>
    <definedName name="ca.1111.th" localSheetId="1">#REF!</definedName>
    <definedName name="ca.1111.th">#REF!</definedName>
    <definedName name="CACAU">298161</definedName>
    <definedName name="cao" localSheetId="1">#REF!</definedName>
    <definedName name="cao">#REF!</definedName>
    <definedName name="Cat" localSheetId="1">#REF!</definedName>
    <definedName name="Cat">#REF!</definedName>
    <definedName name="Category_All" localSheetId="1">#REF!</definedName>
    <definedName name="Category_All">#REF!</definedName>
    <definedName name="CATIN">#N/A</definedName>
    <definedName name="CATJYOU">#N/A</definedName>
    <definedName name="catm" localSheetId="1">#REF!</definedName>
    <definedName name="catm">#REF!</definedName>
    <definedName name="catn" localSheetId="1">#REF!</definedName>
    <definedName name="catn">#REF!</definedName>
    <definedName name="CATSYU">#N/A</definedName>
    <definedName name="catvang" localSheetId="1">#REF!</definedName>
    <definedName name="catvang">#REF!</definedName>
    <definedName name="CATREC">#N/A</definedName>
    <definedName name="CCS" localSheetId="4">#REF!</definedName>
    <definedName name="CCS" localSheetId="2">#REF!</definedName>
    <definedName name="CCS" localSheetId="3">#REF!</definedName>
    <definedName name="CCS" localSheetId="1">#REF!</definedName>
    <definedName name="CCS">#REF!</definedName>
    <definedName name="CDD" localSheetId="4">#REF!</definedName>
    <definedName name="CDD" localSheetId="2">#REF!</definedName>
    <definedName name="CDD" localSheetId="3">#REF!</definedName>
    <definedName name="CDD" localSheetId="1">#REF!</definedName>
    <definedName name="CDD">#REF!</definedName>
    <definedName name="CDDD" localSheetId="4">#REF!</definedName>
    <definedName name="CDDD" localSheetId="2">#REF!</definedName>
    <definedName name="CDDD" localSheetId="3">#REF!</definedName>
    <definedName name="CDDD" localSheetId="1">#REF!</definedName>
    <definedName name="CDDD">#REF!</definedName>
    <definedName name="CDDD1P" localSheetId="1">#REF!</definedName>
    <definedName name="CDDD1P">#REF!</definedName>
    <definedName name="CDDD1PHA" localSheetId="1">#REF!</definedName>
    <definedName name="CDDD1PHA">#REF!</definedName>
    <definedName name="CDDD3PHA" localSheetId="1">#REF!</definedName>
    <definedName name="CDDD3PHA">#REF!</definedName>
    <definedName name="Cdnum" localSheetId="1">#REF!</definedName>
    <definedName name="Cdnum">#REF!</definedName>
    <definedName name="CK" localSheetId="1">#REF!</definedName>
    <definedName name="CK">#REF!</definedName>
    <definedName name="CLECH_0.4" localSheetId="1">#REF!</definedName>
    <definedName name="CLECH_0.4">#REF!</definedName>
    <definedName name="CLVC3">0.1</definedName>
    <definedName name="CLVC35" localSheetId="1">#REF!</definedName>
    <definedName name="CLVC35">#REF!</definedName>
    <definedName name="CLVCTB" localSheetId="1">#REF!</definedName>
    <definedName name="CLVCTB">#REF!</definedName>
    <definedName name="clvl" localSheetId="4">#REF!</definedName>
    <definedName name="clvl" localSheetId="2">#REF!</definedName>
    <definedName name="clvl" localSheetId="3">#REF!</definedName>
    <definedName name="clvl" localSheetId="1">#REF!</definedName>
    <definedName name="clvl">#REF!</definedName>
    <definedName name="cn" localSheetId="1">#REF!</definedName>
    <definedName name="cn">#REF!</definedName>
    <definedName name="CNC" localSheetId="1">#REF!</definedName>
    <definedName name="CNC">#REF!</definedName>
    <definedName name="CND" localSheetId="1">#REF!</definedName>
    <definedName name="CND">#REF!</definedName>
    <definedName name="CNG" localSheetId="1">#REF!</definedName>
    <definedName name="CNG">#REF!</definedName>
    <definedName name="Co" localSheetId="1">#REF!</definedName>
    <definedName name="Co">#REF!</definedName>
    <definedName name="coc" localSheetId="1">#REF!</definedName>
    <definedName name="coc">#REF!</definedName>
    <definedName name="cocbtct" localSheetId="1">#REF!</definedName>
    <definedName name="cocbtct">#REF!</definedName>
    <definedName name="cocot" localSheetId="1">#REF!</definedName>
    <definedName name="cocot">#REF!</definedName>
    <definedName name="cocott" localSheetId="1">#REF!</definedName>
    <definedName name="cocott">#REF!</definedName>
    <definedName name="Cöï_ly_vaän_chuyeãn" localSheetId="1">#REF!</definedName>
    <definedName name="Cöï_ly_vaän_chuyeãn">#REF!</definedName>
    <definedName name="CÖÏ_LY_VAÄN_CHUYEÅN" localSheetId="1">#REF!</definedName>
    <definedName name="CÖÏ_LY_VAÄN_CHUYEÅN">#REF!</definedName>
    <definedName name="COMMON" localSheetId="1">#REF!</definedName>
    <definedName name="COMMON">#REF!</definedName>
    <definedName name="comong" localSheetId="1">#REF!</definedName>
    <definedName name="comong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ST_EQ" localSheetId="1">#REF!</definedName>
    <definedName name="CONST_EQ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ngbenuoc" localSheetId="1">#REF!</definedName>
    <definedName name="congbenuoc">#REF!</definedName>
    <definedName name="congbengam" localSheetId="1">#REF!</definedName>
    <definedName name="congbengam">#REF!</definedName>
    <definedName name="congcoc" localSheetId="1">#REF!</definedName>
    <definedName name="congcoc">#REF!</definedName>
    <definedName name="congcocot" localSheetId="1">#REF!</definedName>
    <definedName name="congcocot">#REF!</definedName>
    <definedName name="congcocott" localSheetId="1">#REF!</definedName>
    <definedName name="congcocott">#REF!</definedName>
    <definedName name="congcomong" localSheetId="1">#REF!</definedName>
    <definedName name="congcomong">#REF!</definedName>
    <definedName name="congcottron" localSheetId="1">#REF!</definedName>
    <definedName name="congcottron">#REF!</definedName>
    <definedName name="congcotvuong" localSheetId="1">#REF!</definedName>
    <definedName name="congcotvuong">#REF!</definedName>
    <definedName name="congdam" localSheetId="1">#REF!</definedName>
    <definedName name="congdam">#REF!</definedName>
    <definedName name="congdan1" localSheetId="1">#REF!</definedName>
    <definedName name="congdan1">#REF!</definedName>
    <definedName name="congdan2" localSheetId="1">#REF!</definedName>
    <definedName name="congdan2">#REF!</definedName>
    <definedName name="congdandusan" localSheetId="1">#REF!</definedName>
    <definedName name="congdandusan">#REF!</definedName>
    <definedName name="conglanhto" localSheetId="1">#REF!</definedName>
    <definedName name="conglanhto">#REF!</definedName>
    <definedName name="congmong" localSheetId="1">#REF!</definedName>
    <definedName name="congmong">#REF!</definedName>
    <definedName name="congmongbang" localSheetId="1">#REF!</definedName>
    <definedName name="congmongbang">#REF!</definedName>
    <definedName name="congmongdon" localSheetId="1">#REF!</definedName>
    <definedName name="congmongdon">#REF!</definedName>
    <definedName name="congpanen" localSheetId="1">#REF!</definedName>
    <definedName name="congpanen">#REF!</definedName>
    <definedName name="congsan" localSheetId="1">#REF!</definedName>
    <definedName name="congsan">#REF!</definedName>
    <definedName name="congthang" localSheetId="1">#REF!</definedName>
    <definedName name="congthang">#REF!</definedName>
    <definedName name="COT" localSheetId="1">#REF!</definedName>
    <definedName name="COT">#REF!</definedName>
    <definedName name="cot7.5" localSheetId="4">#REF!</definedName>
    <definedName name="cot7.5" localSheetId="2">#REF!</definedName>
    <definedName name="cot7.5" localSheetId="3">#REF!</definedName>
    <definedName name="cot7.5" localSheetId="1">#REF!</definedName>
    <definedName name="cot7.5">#REF!</definedName>
    <definedName name="cot8.5" localSheetId="4">#REF!</definedName>
    <definedName name="cot8.5" localSheetId="2">#REF!</definedName>
    <definedName name="cot8.5" localSheetId="3">#REF!</definedName>
    <definedName name="cot8.5" localSheetId="1">#REF!</definedName>
    <definedName name="cot8.5">#REF!</definedName>
    <definedName name="Cotsatma">9726</definedName>
    <definedName name="Cotthepma">9726</definedName>
    <definedName name="cottron" localSheetId="1">#REF!</definedName>
    <definedName name="cottron">#REF!</definedName>
    <definedName name="cotvuong" localSheetId="1">#REF!</definedName>
    <definedName name="cotvuong">#REF!</definedName>
    <definedName name="COVER" localSheetId="1">#REF!</definedName>
    <definedName name="COVER">#REF!</definedName>
    <definedName name="cpmtc" localSheetId="4">#REF!</definedName>
    <definedName name="cpmtc" localSheetId="2">#REF!</definedName>
    <definedName name="cpmtc" localSheetId="3">#REF!</definedName>
    <definedName name="cpmtc" localSheetId="1">#REF!</definedName>
    <definedName name="cpmtc">#REF!</definedName>
    <definedName name="cpnc" localSheetId="4">#REF!</definedName>
    <definedName name="cpnc" localSheetId="2">#REF!</definedName>
    <definedName name="cpnc" localSheetId="3">#REF!</definedName>
    <definedName name="cpnc" localSheetId="1">#REF!</definedName>
    <definedName name="cpnc">#REF!</definedName>
    <definedName name="cptt" localSheetId="4">#REF!</definedName>
    <definedName name="cptt" localSheetId="2">#REF!</definedName>
    <definedName name="cptt" localSheetId="3">#REF!</definedName>
    <definedName name="cptt" localSheetId="1">#REF!</definedName>
    <definedName name="cptt">#REF!</definedName>
    <definedName name="CPVC35" localSheetId="1">#REF!</definedName>
    <definedName name="CPVC35">#REF!</definedName>
    <definedName name="CPVCDN" localSheetId="1">#REF!</definedName>
    <definedName name="CPVCDN">#REF!</definedName>
    <definedName name="cpvl" localSheetId="4">#REF!</definedName>
    <definedName name="cpvl" localSheetId="2">#REF!</definedName>
    <definedName name="cpvl" localSheetId="3">#REF!</definedName>
    <definedName name="cpvl" localSheetId="1">#REF!</definedName>
    <definedName name="cpvl">#REF!</definedName>
    <definedName name="CRD" localSheetId="1">#REF!</definedName>
    <definedName name="CRD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RS" localSheetId="1">#REF!</definedName>
    <definedName name="CRS">#REF!</definedName>
    <definedName name="CS" localSheetId="4">#REF!</definedName>
    <definedName name="CS" localSheetId="2">#REF!</definedName>
    <definedName name="CS" localSheetId="3">#REF!</definedName>
    <definedName name="CS" localSheetId="1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 localSheetId="1">#REF!</definedName>
    <definedName name="csd3p">#REF!</definedName>
    <definedName name="csddg1p" localSheetId="1">#REF!</definedName>
    <definedName name="csddg1p">#REF!</definedName>
    <definedName name="csddt1p" localSheetId="1">#REF!</definedName>
    <definedName name="csddt1p">#REF!</definedName>
    <definedName name="csht3p" localSheetId="1">#REF!</definedName>
    <definedName name="csht3p">#REF!</definedName>
    <definedName name="ctiep" localSheetId="1">#REF!</definedName>
    <definedName name="ctiep">#REF!</definedName>
    <definedName name="CTIET" localSheetId="1">#REF!</definedName>
    <definedName name="CTIET">#REF!</definedName>
    <definedName name="CU_LY_VAN_CHUYEN_GIA_QUYEN" localSheetId="1">#REF!</definedName>
    <definedName name="CU_LY_VAN_CHUYEN_GIA_QUYEN">#REF!</definedName>
    <definedName name="CU_LY_VAN_CHUYEN_THU_CONG" localSheetId="1">#REF!</definedName>
    <definedName name="CU_LY_VAN_CHUYEN_THU_CONG">#REF!</definedName>
    <definedName name="CURRENCY" localSheetId="1">#REF!</definedName>
    <definedName name="CURRENCY">#REF!</definedName>
    <definedName name="cx" localSheetId="1">#REF!</definedName>
    <definedName name="cx">#REF!</definedName>
    <definedName name="CH" localSheetId="1">#REF!</definedName>
    <definedName name="CH">#REF!</definedName>
    <definedName name="chon" localSheetId="1">#REF!</definedName>
    <definedName name="chon">#REF!</definedName>
    <definedName name="chon1" localSheetId="1">#REF!</definedName>
    <definedName name="chon1">#REF!</definedName>
    <definedName name="chon2" localSheetId="1">#REF!</definedName>
    <definedName name="chon2">#REF!</definedName>
    <definedName name="chon3" localSheetId="1">#REF!</definedName>
    <definedName name="chon3">#REF!</definedName>
    <definedName name="D_7101A_B" localSheetId="1">#REF!</definedName>
    <definedName name="D_7101A_B">#REF!</definedName>
    <definedName name="da1x2" localSheetId="1">#REF!</definedName>
    <definedName name="da1x2">#REF!</definedName>
    <definedName name="dahoc" localSheetId="1">#REF!</definedName>
    <definedName name="dahoc">#REF!</definedName>
    <definedName name="dam" localSheetId="1">#REF!</definedName>
    <definedName name="dam">#REF!</definedName>
    <definedName name="danducsan" localSheetId="1">#REF!</definedName>
    <definedName name="danducsan">#REF!</definedName>
    <definedName name="dao" localSheetId="1">#REF!</definedName>
    <definedName name="dao">#REF!</definedName>
    <definedName name="dap" localSheetId="1">#REF!</definedName>
    <definedName name="dap">#REF!</definedName>
    <definedName name="DAT" localSheetId="1">#REF!</definedName>
    <definedName name="DAT">#REF!</definedName>
    <definedName name="DATA_DATA2_List" localSheetId="4">#REF!</definedName>
    <definedName name="DATA_DATA2_List" localSheetId="2">#REF!</definedName>
    <definedName name="DATA_DATA2_List" localSheetId="3">#REF!</definedName>
    <definedName name="DATA_DATA2_List" localSheetId="1">#REF!</definedName>
    <definedName name="DATA_DATA2_List">#REF!</definedName>
    <definedName name="_xlnm.Database" localSheetId="4">#REF!</definedName>
    <definedName name="_xlnm.Database" localSheetId="2">#REF!</definedName>
    <definedName name="_xlnm.Database" localSheetId="3">#REF!</definedName>
    <definedName name="_xlnm.Database" localSheetId="1">#REF!</definedName>
    <definedName name="_xlnm.Database">#REF!</definedName>
    <definedName name="DCL_22">12117600</definedName>
    <definedName name="DCL_35">25490000</definedName>
    <definedName name="DD" localSheetId="4">#REF!</definedName>
    <definedName name="DD" localSheetId="2">#REF!</definedName>
    <definedName name="DD" localSheetId="3">#REF!</definedName>
    <definedName name="DD" localSheetId="1">#REF!</definedName>
    <definedName name="DD">#REF!</definedName>
    <definedName name="DDAY" localSheetId="1">#REF!</definedName>
    <definedName name="DDAY">#REF!</definedName>
    <definedName name="DDK" localSheetId="1">#REF!</definedName>
    <definedName name="DDK">#REF!</definedName>
    <definedName name="den_bu" localSheetId="1">#REF!</definedName>
    <definedName name="den_bu">#REF!</definedName>
    <definedName name="denbu" localSheetId="1">#REF!</definedName>
    <definedName name="denbu">#REF!</definedName>
    <definedName name="Det32x3" localSheetId="4">#REF!</definedName>
    <definedName name="Det32x3" localSheetId="2">#REF!</definedName>
    <definedName name="Det32x3" localSheetId="3">#REF!</definedName>
    <definedName name="Det32x3" localSheetId="1">#REF!</definedName>
    <definedName name="Det32x3">#REF!</definedName>
    <definedName name="Det35x3" localSheetId="4">#REF!</definedName>
    <definedName name="Det35x3" localSheetId="2">#REF!</definedName>
    <definedName name="Det35x3" localSheetId="3">#REF!</definedName>
    <definedName name="Det35x3" localSheetId="1">#REF!</definedName>
    <definedName name="Det35x3">#REF!</definedName>
    <definedName name="Det40x4" localSheetId="4">#REF!</definedName>
    <definedName name="Det40x4" localSheetId="2">#REF!</definedName>
    <definedName name="Det40x4" localSheetId="3">#REF!</definedName>
    <definedName name="Det40x4" localSheetId="1">#REF!</definedName>
    <definedName name="Det40x4">#REF!</definedName>
    <definedName name="Det50x5" localSheetId="4">#REF!</definedName>
    <definedName name="Det50x5" localSheetId="2">#REF!</definedName>
    <definedName name="Det50x5" localSheetId="3">#REF!</definedName>
    <definedName name="Det50x5" localSheetId="1">#REF!</definedName>
    <definedName name="Det50x5">#REF!</definedName>
    <definedName name="Det63x6" localSheetId="4">#REF!</definedName>
    <definedName name="Det63x6" localSheetId="2">#REF!</definedName>
    <definedName name="Det63x6" localSheetId="3">#REF!</definedName>
    <definedName name="Det63x6" localSheetId="1">#REF!</definedName>
    <definedName name="Det63x6">#REF!</definedName>
    <definedName name="Det75x6" localSheetId="4">#REF!</definedName>
    <definedName name="Det75x6" localSheetId="2">#REF!</definedName>
    <definedName name="Det75x6" localSheetId="3">#REF!</definedName>
    <definedName name="Det75x6" localSheetId="1">#REF!</definedName>
    <definedName name="Det75x6">#REF!</definedName>
    <definedName name="dgbdII" localSheetId="1">#REF!</definedName>
    <definedName name="dgbdII">#REF!</definedName>
    <definedName name="DGCTI592" localSheetId="4">#REF!</definedName>
    <definedName name="DGCTI592" localSheetId="2">#REF!</definedName>
    <definedName name="DGCTI592" localSheetId="3">#REF!</definedName>
    <definedName name="DGCTI592" localSheetId="1">#REF!</definedName>
    <definedName name="DGCTI592">#REF!</definedName>
    <definedName name="DGNC" localSheetId="1">#REF!</definedName>
    <definedName name="DGNC">#REF!</definedName>
    <definedName name="dgqndn" localSheetId="1">#REF!</definedName>
    <definedName name="dgqndn">#REF!</definedName>
    <definedName name="DGTV" localSheetId="1">#REF!</definedName>
    <definedName name="DGTV">#REF!</definedName>
    <definedName name="dgvl" localSheetId="1">#REF!</definedName>
    <definedName name="dgvl">#REF!</definedName>
    <definedName name="DGVT" localSheetId="1">#REF!</definedName>
    <definedName name="DGVT">#REF!</definedName>
    <definedName name="dhom" localSheetId="4">#REF!</definedName>
    <definedName name="dhom" localSheetId="2">#REF!</definedName>
    <definedName name="dhom" localSheetId="3">#REF!</definedName>
    <definedName name="dhom" localSheetId="1">#REF!</definedName>
    <definedName name="dhom">#REF!</definedName>
    <definedName name="dien" localSheetId="1">#REF!</definedName>
    <definedName name="dien">#REF!</definedName>
    <definedName name="dientichck" localSheetId="1">#REF!</definedName>
    <definedName name="dientichck">#REF!</definedName>
    <definedName name="dinh2" localSheetId="1">#REF!</definedName>
    <definedName name="dinh2">#REF!</definedName>
    <definedName name="DLCC" localSheetId="1">#REF!</definedName>
    <definedName name="DLCC">#REF!</definedName>
    <definedName name="DM" localSheetId="1">#REF!</definedName>
    <definedName name="DM">#REF!</definedName>
    <definedName name="dm56bxd" localSheetId="1">#REF!</definedName>
    <definedName name="dm56bxd">#REF!</definedName>
    <definedName name="DN" localSheetId="1">#REF!</definedName>
    <definedName name="DN">#REF!</definedName>
    <definedName name="DÑt45x4" localSheetId="4">#REF!</definedName>
    <definedName name="DÑt45x4" localSheetId="2">#REF!</definedName>
    <definedName name="DÑt45x4" localSheetId="3">#REF!</definedName>
    <definedName name="DÑt45x4" localSheetId="1">#REF!</definedName>
    <definedName name="DÑt45x4">#REF!</definedName>
    <definedName name="doan1" localSheetId="1">#REF!</definedName>
    <definedName name="doan1">#REF!</definedName>
    <definedName name="doan2" localSheetId="1">#REF!</definedName>
    <definedName name="doan2">#REF!</definedName>
    <definedName name="doan3" localSheetId="1">#REF!</definedName>
    <definedName name="doan3">#REF!</definedName>
    <definedName name="doan4" localSheetId="1">#REF!</definedName>
    <definedName name="doan4">#REF!</definedName>
    <definedName name="doan5" localSheetId="1">#REF!</definedName>
    <definedName name="doan5">#REF!</definedName>
    <definedName name="doan6" localSheetId="1">#REF!</definedName>
    <definedName name="doan6">#REF!</definedName>
    <definedName name="Document_array" localSheetId="4">{"Thuxm2.xls","Sheet1"}</definedName>
    <definedName name="Document_array" localSheetId="2">{"Thuxm2.xls","Sheet1"}</definedName>
    <definedName name="Document_array" localSheetId="0">{"Thuxm2.xls","Sheet1"}</definedName>
    <definedName name="Document_array" localSheetId="3">{"Thuxm2.xls","Sheet1"}</definedName>
    <definedName name="Document_array" localSheetId="1">{"Thuxm2.xls","Sheet1"}</definedName>
    <definedName name="Document_array">{"Thuxm2.xls","Sheet1"}</definedName>
    <definedName name="DON_GIA_3282" localSheetId="1">#REF!</definedName>
    <definedName name="DON_GIA_3282">#REF!</definedName>
    <definedName name="DON_GIA_3283" localSheetId="1">#REF!</definedName>
    <definedName name="DON_GIA_3283">#REF!</definedName>
    <definedName name="DON_GIA_3285" localSheetId="1">#REF!</definedName>
    <definedName name="DON_GIA_3285">#REF!</definedName>
    <definedName name="DON_GIA_VAN_CHUYEN_36" localSheetId="1">#REF!</definedName>
    <definedName name="DON_GIA_VAN_CHUYEN_36">#REF!</definedName>
    <definedName name="dongia" localSheetId="1">#REF!</definedName>
    <definedName name="dongia">#REF!</definedName>
    <definedName name="DS1p1vc" localSheetId="1">#REF!</definedName>
    <definedName name="DS1p1vc">#REF!</definedName>
    <definedName name="ds1p2nc" localSheetId="4">#REF!</definedName>
    <definedName name="ds1p2nc" localSheetId="2">#REF!</definedName>
    <definedName name="ds1p2nc" localSheetId="3">#REF!</definedName>
    <definedName name="ds1p2nc" localSheetId="1">#REF!</definedName>
    <definedName name="ds1p2nc">#REF!</definedName>
    <definedName name="ds1p2vc" localSheetId="4">#REF!</definedName>
    <definedName name="ds1p2vc" localSheetId="2">#REF!</definedName>
    <definedName name="ds1p2vc" localSheetId="3">#REF!</definedName>
    <definedName name="ds1p2vc" localSheetId="1">#REF!</definedName>
    <definedName name="ds1p2vc">#REF!</definedName>
    <definedName name="ds1pnc" localSheetId="1">#REF!</definedName>
    <definedName name="ds1pnc">#REF!</definedName>
    <definedName name="ds1pvl" localSheetId="1">#REF!</definedName>
    <definedName name="ds1pvl">#REF!</definedName>
    <definedName name="ds3pctnc" localSheetId="1">#REF!</definedName>
    <definedName name="ds3pctnc">#REF!</definedName>
    <definedName name="ds3pctvc" localSheetId="1">#REF!</definedName>
    <definedName name="ds3pctvc">#REF!</definedName>
    <definedName name="ds3pctvl" localSheetId="1">#REF!</definedName>
    <definedName name="ds3pctvl">#REF!</definedName>
    <definedName name="DSPK1p1nc" localSheetId="1">#REF!</definedName>
    <definedName name="DSPK1p1nc">#REF!</definedName>
    <definedName name="DSPK1p1vl" localSheetId="1">#REF!</definedName>
    <definedName name="DSPK1p1vl">#REF!</definedName>
    <definedName name="DSPK1pnc" localSheetId="1">#REF!</definedName>
    <definedName name="DSPK1pnc">#REF!</definedName>
    <definedName name="DSPK1pvl" localSheetId="1">#REF!</definedName>
    <definedName name="DSPK1pvl">#REF!</definedName>
    <definedName name="DSUMDATA" localSheetId="1">#REF!</definedName>
    <definedName name="DSUMDATA">#REF!</definedName>
    <definedName name="dtich1" localSheetId="1">#REF!</definedName>
    <definedName name="dtich1">#REF!</definedName>
    <definedName name="dtich2" localSheetId="1">#REF!</definedName>
    <definedName name="dtich2">#REF!</definedName>
    <definedName name="dtich3" localSheetId="1">#REF!</definedName>
    <definedName name="dtich3">#REF!</definedName>
    <definedName name="dtich4" localSheetId="1">#REF!</definedName>
    <definedName name="dtich4">#REF!</definedName>
    <definedName name="dtich5" localSheetId="1">#REF!</definedName>
    <definedName name="dtich5">#REF!</definedName>
    <definedName name="dtich6" localSheetId="1">#REF!</definedName>
    <definedName name="dtich6">#REF!</definedName>
    <definedName name="DU_TOAN_CHI_TIET_CONG_TO" localSheetId="1">#REF!</definedName>
    <definedName name="DU_TOAN_CHI_TIET_CONG_TO">#REF!</definedName>
    <definedName name="DU_TOAN_CHI_TIET_DZ22KV" localSheetId="1">#REF!</definedName>
    <definedName name="DU_TOAN_CHI_TIET_DZ22KV">#REF!</definedName>
    <definedName name="DU_TOAN_CHI_TIET_KHO_BAI" localSheetId="1">#REF!</definedName>
    <definedName name="DU_TOAN_CHI_TIET_KHO_BAI">#REF!</definedName>
    <definedName name="DutoanDongmo" localSheetId="4">#REF!</definedName>
    <definedName name="DutoanDongmo" localSheetId="2">#REF!</definedName>
    <definedName name="DutoanDongmo" localSheetId="3">#REF!</definedName>
    <definedName name="DutoanDongmo" localSheetId="1">#REF!</definedName>
    <definedName name="DutoanDongmo">#REF!</definedName>
    <definedName name="emb" localSheetId="1">#REF!</definedName>
    <definedName name="emb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x" localSheetId="1">#REF!</definedName>
    <definedName name="ex">#REF!</definedName>
    <definedName name="f" localSheetId="4">#REF!</definedName>
    <definedName name="f" localSheetId="2">#REF!</definedName>
    <definedName name="f" localSheetId="3">#REF!</definedName>
    <definedName name="f" localSheetId="1">#REF!</definedName>
    <definedName name="f">#REF!</definedName>
    <definedName name="FACTOR" localSheetId="1">#REF!</definedName>
    <definedName name="FACTOR">#REF!</definedName>
    <definedName name="FI_12">4820</definedName>
    <definedName name="G_ME" localSheetId="1">#REF!</definedName>
    <definedName name="G_ME">#REF!</definedName>
    <definedName name="gach" localSheetId="1">#REF!</definedName>
    <definedName name="gach">#REF!</definedName>
    <definedName name="geo" localSheetId="1">#REF!</definedName>
    <definedName name="geo">#REF!</definedName>
    <definedName name="gg" localSheetId="1">#REF!</definedName>
    <definedName name="gg">#REF!</definedName>
    <definedName name="ghip" localSheetId="4">#REF!</definedName>
    <definedName name="ghip" localSheetId="2">#REF!</definedName>
    <definedName name="ghip" localSheetId="3">#REF!</definedName>
    <definedName name="ghip" localSheetId="1">#REF!</definedName>
    <definedName name="ghip">#REF!</definedName>
    <definedName name="gl3p" localSheetId="1">#REF!</definedName>
    <definedName name="gl3p">#REF!</definedName>
    <definedName name="Goc32x3" localSheetId="1">#REF!</definedName>
    <definedName name="Goc32x3">#REF!</definedName>
    <definedName name="Goc35x3" localSheetId="1">#REF!</definedName>
    <definedName name="Goc35x3">#REF!</definedName>
    <definedName name="Goc40x4" localSheetId="1">#REF!</definedName>
    <definedName name="Goc40x4">#REF!</definedName>
    <definedName name="Goc45x4" localSheetId="1">#REF!</definedName>
    <definedName name="Goc45x4">#REF!</definedName>
    <definedName name="Goc50x5" localSheetId="4">#REF!</definedName>
    <definedName name="Goc50x5" localSheetId="2">#REF!</definedName>
    <definedName name="Goc50x5" localSheetId="3">#REF!</definedName>
    <definedName name="Goc50x5" localSheetId="1">#REF!</definedName>
    <definedName name="Goc50x5">#REF!</definedName>
    <definedName name="Goc63x6" localSheetId="1">#REF!</definedName>
    <definedName name="Goc63x6">#REF!</definedName>
    <definedName name="Goc75x6" localSheetId="1">#REF!</definedName>
    <definedName name="Goc75x6">#REF!</definedName>
    <definedName name="Gtb" localSheetId="1">#REF!</definedName>
    <definedName name="Gtb">#REF!</definedName>
    <definedName name="gtbtt" localSheetId="1">#REF!</definedName>
    <definedName name="gtbtt">#REF!</definedName>
    <definedName name="gtst" localSheetId="4">#REF!</definedName>
    <definedName name="gtst" localSheetId="2">#REF!</definedName>
    <definedName name="gtst" localSheetId="3">#REF!</definedName>
    <definedName name="gtst" localSheetId="1">#REF!</definedName>
    <definedName name="gtst">#REF!</definedName>
    <definedName name="GTXL" localSheetId="1">#REF!</definedName>
    <definedName name="GTXL">#REF!</definedName>
    <definedName name="Gxl" localSheetId="1">#REF!</definedName>
    <definedName name="Gxl">#REF!</definedName>
    <definedName name="gxltt" localSheetId="1">#REF!</definedName>
    <definedName name="gxltt">#REF!</definedName>
    <definedName name="gia" localSheetId="1">#REF!</definedName>
    <definedName name="gia">#REF!</definedName>
    <definedName name="Gia_CT" localSheetId="1">#REF!</definedName>
    <definedName name="Gia_CT">#REF!</definedName>
    <definedName name="GIA_CU_LY_VAN_CHUYEN" localSheetId="1">#REF!</definedName>
    <definedName name="GIA_CU_LY_VAN_CHUYEN">#REF!</definedName>
    <definedName name="gia_tien" localSheetId="1">#REF!</definedName>
    <definedName name="gia_tien">#REF!</definedName>
    <definedName name="gia_tien_BTN" localSheetId="4">#REF!</definedName>
    <definedName name="gia_tien_BTN" localSheetId="2">#REF!</definedName>
    <definedName name="gia_tien_BTN" localSheetId="3">#REF!</definedName>
    <definedName name="gia_tien_BTN" localSheetId="1">#REF!</definedName>
    <definedName name="gia_tien_BTN">#REF!</definedName>
    <definedName name="Gia_VT" localSheetId="1">#REF!</definedName>
    <definedName name="Gia_VT">#REF!</definedName>
    <definedName name="GIAVLIEUTN" localSheetId="1">#REF!</definedName>
    <definedName name="GIAVLIEUTN">#REF!</definedName>
    <definedName name="Giocong" localSheetId="1">#REF!</definedName>
    <definedName name="Giocong">#REF!</definedName>
    <definedName name="h" localSheetId="4">#REF!</definedName>
    <definedName name="h" localSheetId="2">#REF!</definedName>
    <definedName name="h" localSheetId="3">#REF!</definedName>
    <definedName name="h" localSheetId="1">#REF!</definedName>
    <definedName name="h">#REF!</definedName>
    <definedName name="H_THUCTT" localSheetId="1">#REF!</definedName>
    <definedName name="H_THUCTT">#REF!</definedName>
    <definedName name="H_THUCHTHH" localSheetId="1">#REF!</definedName>
    <definedName name="H_THUCHTHH">#REF!</definedName>
    <definedName name="HCM" localSheetId="1">#REF!</definedName>
    <definedName name="HCM">#REF!</definedName>
    <definedName name="HE_SO_KHO_KHAN_CANG_DAY" localSheetId="1">#REF!</definedName>
    <definedName name="HE_SO_KHO_KHAN_CANG_DAY">#REF!</definedName>
    <definedName name="Heä_soá_laép_xaø_H">1.7</definedName>
    <definedName name="heä_soá_sình_laày" localSheetId="1">#REF!</definedName>
    <definedName name="heä_soá_sình_laày">#REF!</definedName>
    <definedName name="hh" localSheetId="1">#REF!</definedName>
    <definedName name="hh">#REF!</definedName>
    <definedName name="HHcat" localSheetId="1">#REF!</definedName>
    <definedName name="HHcat">#REF!</definedName>
    <definedName name="HHda" localSheetId="1">#REF!</definedName>
    <definedName name="HHda">#REF!</definedName>
    <definedName name="HHTT" localSheetId="1">#REF!</definedName>
    <definedName name="HHTT">#REF!</definedName>
    <definedName name="hien" localSheetId="1">#REF!</definedName>
    <definedName name="hien">#REF!</definedName>
    <definedName name="Hinh_thuc" localSheetId="1">#REF!</definedName>
    <definedName name="Hinh_thuc">#REF!</definedName>
    <definedName name="HiÕu" localSheetId="1">#REF!</definedName>
    <definedName name="HiÕu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s" localSheetId="1">#REF!</definedName>
    <definedName name="hs">#REF!</definedName>
    <definedName name="HSCT3">0.1</definedName>
    <definedName name="hsd" localSheetId="4">#REF!</definedName>
    <definedName name="hsd" localSheetId="2">#REF!</definedName>
    <definedName name="hsd" localSheetId="3">#REF!</definedName>
    <definedName name="hsd" localSheetId="1">#REF!</definedName>
    <definedName name="hsd">#REF!</definedName>
    <definedName name="hsdc" localSheetId="1">#REF!</definedName>
    <definedName name="hsdc">#REF!</definedName>
    <definedName name="hsdc1" localSheetId="1">#REF!</definedName>
    <definedName name="hsdc1">#REF!</definedName>
    <definedName name="HSDN">2.5</definedName>
    <definedName name="HSHH" localSheetId="1">#REF!</definedName>
    <definedName name="HSHH">#REF!</definedName>
    <definedName name="HSHHUT" localSheetId="1">#REF!</definedName>
    <definedName name="HSHHUT">#REF!</definedName>
    <definedName name="hsk" localSheetId="1">#REF!</definedName>
    <definedName name="hsk">#REF!</definedName>
    <definedName name="HSKK35" localSheetId="1">#REF!</definedName>
    <definedName name="HSKK35">#REF!</definedName>
    <definedName name="HSLX" localSheetId="1">#REF!</definedName>
    <definedName name="HSLX">#REF!</definedName>
    <definedName name="HSLXH">1.7</definedName>
    <definedName name="HSLXP" localSheetId="1">#REF!</definedName>
    <definedName name="HSLXP">#REF!</definedName>
    <definedName name="hßm4" localSheetId="4">#REF!</definedName>
    <definedName name="hßm4" localSheetId="2">#REF!</definedName>
    <definedName name="hßm4" localSheetId="3">#REF!</definedName>
    <definedName name="hßm4" localSheetId="1">#REF!</definedName>
    <definedName name="hßm4">#REF!</definedName>
    <definedName name="hstb" localSheetId="1">#REF!</definedName>
    <definedName name="hstb">#REF!</definedName>
    <definedName name="hstdtk" localSheetId="4">#REF!</definedName>
    <definedName name="hstdtk" localSheetId="2">#REF!</definedName>
    <definedName name="hstdtk" localSheetId="3">#REF!</definedName>
    <definedName name="hstdtk" localSheetId="1">#REF!</definedName>
    <definedName name="hstdtk">#REF!</definedName>
    <definedName name="hsthep" localSheetId="1">#REF!</definedName>
    <definedName name="hsthep">#REF!</definedName>
    <definedName name="HSVC1" localSheetId="1">#REF!</definedName>
    <definedName name="HSVC1">#REF!</definedName>
    <definedName name="HSVC2" localSheetId="1">#REF!</definedName>
    <definedName name="HSVC2">#REF!</definedName>
    <definedName name="HSVC3" localSheetId="4">#REF!</definedName>
    <definedName name="HSVC3" localSheetId="2">#REF!</definedName>
    <definedName name="HSVC3" localSheetId="3">#REF!</definedName>
    <definedName name="HSVC3" localSheetId="1">#REF!</definedName>
    <definedName name="HSVC3">#REF!</definedName>
    <definedName name="hsvl" localSheetId="1">#REF!</definedName>
    <definedName name="hsvl">#REF!</definedName>
    <definedName name="HT" localSheetId="1">#REF!</definedName>
    <definedName name="HT">#REF!</definedName>
    <definedName name="HTML_CodePage" hidden="1">950</definedName>
    <definedName name="HTML_Control" localSheetId="4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4">#REF!</definedName>
    <definedName name="HTNC" localSheetId="2">#REF!</definedName>
    <definedName name="HTNC" localSheetId="3">#REF!</definedName>
    <definedName name="HTNC" localSheetId="1">#REF!</definedName>
    <definedName name="HTNC">#REF!</definedName>
    <definedName name="HTVL" localSheetId="4">#REF!</definedName>
    <definedName name="HTVL" localSheetId="2">#REF!</definedName>
    <definedName name="HTVL" localSheetId="3">#REF!</definedName>
    <definedName name="HTVL" localSheetId="1">#REF!</definedName>
    <definedName name="HTVL">#REF!</definedName>
    <definedName name="HTHH" localSheetId="1">#REF!</definedName>
    <definedName name="HTHH">#REF!</definedName>
    <definedName name="huy" localSheetId="4" hidden="1">{"'Sheet1'!$L$16"}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I" localSheetId="1">#REF!</definedName>
    <definedName name="I">#REF!</definedName>
    <definedName name="IDLAB_COST" localSheetId="1">#REF!</definedName>
    <definedName name="IDLAB_COST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j" localSheetId="1">#REF!</definedName>
    <definedName name="j">#REF!</definedName>
    <definedName name="j356C8" localSheetId="1">#REF!</definedName>
    <definedName name="j356C8">#REF!</definedName>
    <definedName name="k" localSheetId="1">#REF!</definedName>
    <definedName name="k">#REF!</definedName>
    <definedName name="k2b" localSheetId="4">#REF!</definedName>
    <definedName name="k2b" localSheetId="2">#REF!</definedName>
    <definedName name="k2b" localSheetId="3">#REF!</definedName>
    <definedName name="k2b" localSheetId="1">#REF!</definedName>
    <definedName name="k2b">#REF!</definedName>
    <definedName name="kcong" localSheetId="1">#REF!</definedName>
    <definedName name="kcong">#REF!</definedName>
    <definedName name="KINH_PHI_DEN_BU" localSheetId="1">#REF!</definedName>
    <definedName name="KINH_PHI_DEN_BU">#REF!</definedName>
    <definedName name="KINH_PHI_DZ0.4KV" localSheetId="1">#REF!</definedName>
    <definedName name="KINH_PHI_DZ0.4KV">#REF!</definedName>
    <definedName name="KINH_PHI_KHAO_SAT__LAP_BCNCKT__TKKTTC" localSheetId="1">#REF!</definedName>
    <definedName name="KINH_PHI_KHAO_SAT__LAP_BCNCKT__TKKTTC">#REF!</definedName>
    <definedName name="KINH_PHI_KHO_BAI" localSheetId="1">#REF!</definedName>
    <definedName name="KINH_PHI_KHO_BAI">#REF!</definedName>
    <definedName name="KINH_PHI_TBA" localSheetId="4">#REF!</definedName>
    <definedName name="KINH_PHI_TBA" localSheetId="2">#REF!</definedName>
    <definedName name="KINH_PHI_TBA" localSheetId="3">#REF!</definedName>
    <definedName name="KINH_PHI_TBA" localSheetId="1">#REF!</definedName>
    <definedName name="KINH_PHI_TBA">#REF!</definedName>
    <definedName name="kl_ME" localSheetId="1">#REF!</definedName>
    <definedName name="kl_ME">#REF!</definedName>
    <definedName name="KLTHDN" localSheetId="1">#REF!</definedName>
    <definedName name="KLTHDN">#REF!</definedName>
    <definedName name="KLVANKHUON" localSheetId="1">#REF!</definedName>
    <definedName name="KLVANKHUON">#REF!</definedName>
    <definedName name="kp1ph" localSheetId="4">#REF!</definedName>
    <definedName name="kp1ph" localSheetId="2">#REF!</definedName>
    <definedName name="kp1ph" localSheetId="3">#REF!</definedName>
    <definedName name="kp1ph" localSheetId="1">#REF!</definedName>
    <definedName name="kp1ph">#REF!</definedName>
    <definedName name="KSTK" localSheetId="4">#REF!</definedName>
    <definedName name="KSTK" localSheetId="2">#REF!</definedName>
    <definedName name="KSTK" localSheetId="3">#REF!</definedName>
    <definedName name="KSTK" localSheetId="1">#REF!</definedName>
    <definedName name="KSTK">#REF!</definedName>
    <definedName name="KH_Chang" localSheetId="1">#REF!</definedName>
    <definedName name="KH_Chang">#REF!</definedName>
    <definedName name="KHOI_LUONG_DAT_DAO_DAP" localSheetId="1">#REF!</definedName>
    <definedName name="KHOI_LUONG_DAT_DAO_DAP">#REF!</definedName>
    <definedName name="l" localSheetId="1">#REF!</definedName>
    <definedName name="l">#REF!</definedName>
    <definedName name="L_mong" localSheetId="1">#REF!</definedName>
    <definedName name="L_mong">#REF!</definedName>
    <definedName name="L63x6">5800</definedName>
    <definedName name="lan" localSheetId="4">#REF!</definedName>
    <definedName name="lan" localSheetId="2">#REF!</definedName>
    <definedName name="lan" localSheetId="3">#REF!</definedName>
    <definedName name="lan" localSheetId="1">#REF!</definedName>
    <definedName name="lan">#REF!</definedName>
    <definedName name="lanhto" localSheetId="1">#REF!</definedName>
    <definedName name="lanhto">#REF!</definedName>
    <definedName name="LAP_DAT_TBA" localSheetId="4">#REF!</definedName>
    <definedName name="LAP_DAT_TBA" localSheetId="2">#REF!</definedName>
    <definedName name="LAP_DAT_TBA" localSheetId="3">#REF!</definedName>
    <definedName name="LAP_DAT_TBA" localSheetId="1">#REF!</definedName>
    <definedName name="LAP_DAT_TBA">#REF!</definedName>
    <definedName name="LBS_22">107800000</definedName>
    <definedName name="LIET_KE_VI_TRI_DZ0.4KV" localSheetId="1">#REF!</definedName>
    <definedName name="LIET_KE_VI_TRI_DZ0.4KV">#REF!</definedName>
    <definedName name="LIET_KE_VI_TRI_DZ22KV" localSheetId="1">#REF!</definedName>
    <definedName name="LIET_KE_VI_TRI_DZ22KV">#REF!</definedName>
    <definedName name="LK_hathe" localSheetId="1">#REF!</definedName>
    <definedName name="LK_hathe">#REF!</definedName>
    <definedName name="Lmk" localSheetId="1">#REF!</definedName>
    <definedName name="Lmk">#REF!</definedName>
    <definedName name="lntt" localSheetId="4">#REF!</definedName>
    <definedName name="lntt" localSheetId="2">#REF!</definedName>
    <definedName name="lntt" localSheetId="3">#REF!</definedName>
    <definedName name="lntt" localSheetId="1">#REF!</definedName>
    <definedName name="lntt">#REF!</definedName>
    <definedName name="Loai_TD" localSheetId="1">#REF!</definedName>
    <definedName name="Loai_TD">#REF!</definedName>
    <definedName name="M0.4" localSheetId="1">#REF!</definedName>
    <definedName name="M0.4">#REF!</definedName>
    <definedName name="M12aavl" localSheetId="1">#REF!</definedName>
    <definedName name="M12aavl">#REF!</definedName>
    <definedName name="M12ba3p" localSheetId="1">#REF!</definedName>
    <definedName name="M12ba3p">#REF!</definedName>
    <definedName name="M12bb1p" localSheetId="1">#REF!</definedName>
    <definedName name="M12bb1p">#REF!</definedName>
    <definedName name="M14bb1p" localSheetId="1">#REF!</definedName>
    <definedName name="M14bb1p">#REF!</definedName>
    <definedName name="M8a" localSheetId="4">#REF!</definedName>
    <definedName name="M8a" localSheetId="2">#REF!</definedName>
    <definedName name="M8a" localSheetId="3">#REF!</definedName>
    <definedName name="M8a" localSheetId="1">#REF!</definedName>
    <definedName name="M8a">#REF!</definedName>
    <definedName name="M8aa" localSheetId="4">#REF!</definedName>
    <definedName name="M8aa" localSheetId="2">#REF!</definedName>
    <definedName name="M8aa" localSheetId="3">#REF!</definedName>
    <definedName name="M8aa" localSheetId="1">#REF!</definedName>
    <definedName name="M8aa">#REF!</definedName>
    <definedName name="m8aanc" localSheetId="1">#REF!</definedName>
    <definedName name="m8aanc">#REF!</definedName>
    <definedName name="m8aavl" localSheetId="1">#REF!</definedName>
    <definedName name="m8aavl">#REF!</definedName>
    <definedName name="Ma3pnc" localSheetId="1">#REF!</definedName>
    <definedName name="Ma3pnc">#REF!</definedName>
    <definedName name="Ma3pvl" localSheetId="1">#REF!</definedName>
    <definedName name="Ma3pvl">#REF!</definedName>
    <definedName name="Maa3pnc" localSheetId="1">#REF!</definedName>
    <definedName name="Maa3pnc">#REF!</definedName>
    <definedName name="Maa3pvl" localSheetId="1">#REF!</definedName>
    <definedName name="Maa3pvl">#REF!</definedName>
    <definedName name="MAJ_CON_EQP" localSheetId="1">#REF!</definedName>
    <definedName name="MAJ_CON_EQP">#REF!</definedName>
    <definedName name="MAVANKHUON" localSheetId="1">#REF!</definedName>
    <definedName name="MAVANKHUON">#REF!</definedName>
    <definedName name="MAVLTHDN" localSheetId="1">#REF!</definedName>
    <definedName name="MAVLTHDN">#REF!</definedName>
    <definedName name="Mba1p" localSheetId="1">#REF!</definedName>
    <definedName name="Mba1p">#REF!</definedName>
    <definedName name="Mba3p" localSheetId="1">#REF!</definedName>
    <definedName name="Mba3p">#REF!</definedName>
    <definedName name="Mbb3p" localSheetId="1">#REF!</definedName>
    <definedName name="Mbb3p">#REF!</definedName>
    <definedName name="mc" localSheetId="1">#REF!</definedName>
    <definedName name="mc">#REF!</definedName>
    <definedName name="MG_A" localSheetId="1">#REF!</definedName>
    <definedName name="MG_A">#REF!</definedName>
    <definedName name="MN" localSheetId="1">#REF!</definedName>
    <definedName name="MN">#REF!</definedName>
    <definedName name="mongbang" localSheetId="1">#REF!</definedName>
    <definedName name="mongbang">#REF!</definedName>
    <definedName name="mongdon" localSheetId="1">#REF!</definedName>
    <definedName name="mongdon">#REF!</definedName>
    <definedName name="Moùng" localSheetId="1">#REF!</definedName>
    <definedName name="Moùng">#REF!</definedName>
    <definedName name="MSCT" localSheetId="1">#REF!</definedName>
    <definedName name="MSCT">#REF!</definedName>
    <definedName name="mtcdg" localSheetId="4">#REF!</definedName>
    <definedName name="mtcdg" localSheetId="2">#REF!</definedName>
    <definedName name="mtcdg" localSheetId="3">#REF!</definedName>
    <definedName name="mtcdg" localSheetId="1">#REF!</definedName>
    <definedName name="mtcdg">#REF!</definedName>
    <definedName name="MTMAC12" localSheetId="1">#REF!</definedName>
    <definedName name="MTMAC12">#REF!</definedName>
    <definedName name="mtram" localSheetId="1">#REF!</definedName>
    <definedName name="mtram">#REF!</definedName>
    <definedName name="myle" localSheetId="4">#REF!</definedName>
    <definedName name="myle" localSheetId="2">#REF!</definedName>
    <definedName name="myle" localSheetId="3">#REF!</definedName>
    <definedName name="myle" localSheetId="1">#REF!</definedName>
    <definedName name="myle">#REF!</definedName>
    <definedName name="n" localSheetId="4">#REF!</definedName>
    <definedName name="n" localSheetId="2">#REF!</definedName>
    <definedName name="n" localSheetId="3">#REF!</definedName>
    <definedName name="n" localSheetId="1">#REF!</definedName>
    <definedName name="n">#REF!</definedName>
    <definedName name="n1pig" localSheetId="4">#REF!</definedName>
    <definedName name="n1pig" localSheetId="2">#REF!</definedName>
    <definedName name="n1pig" localSheetId="3">#REF!</definedName>
    <definedName name="n1pig" localSheetId="1">#REF!</definedName>
    <definedName name="n1pig">#REF!</definedName>
    <definedName name="N1pIGnc" localSheetId="1">#REF!</definedName>
    <definedName name="N1pIGnc">#REF!</definedName>
    <definedName name="N1pIGvc" localSheetId="1">#REF!</definedName>
    <definedName name="N1pIGvc">#REF!</definedName>
    <definedName name="N1pIGvl" localSheetId="1">#REF!</definedName>
    <definedName name="N1pIGvl">#REF!</definedName>
    <definedName name="n1pind" localSheetId="4">#REF!</definedName>
    <definedName name="n1pind" localSheetId="2">#REF!</definedName>
    <definedName name="n1pind" localSheetId="3">#REF!</definedName>
    <definedName name="n1pind" localSheetId="1">#REF!</definedName>
    <definedName name="n1pind">#REF!</definedName>
    <definedName name="N1pINDnc" localSheetId="1">#REF!</definedName>
    <definedName name="N1pINDnc">#REF!</definedName>
    <definedName name="N1pINDvc" localSheetId="1">#REF!</definedName>
    <definedName name="N1pINDvc">#REF!</definedName>
    <definedName name="N1pINDvl" localSheetId="1">#REF!</definedName>
    <definedName name="N1pINDvl">#REF!</definedName>
    <definedName name="n1pint" localSheetId="4">#REF!</definedName>
    <definedName name="n1pint" localSheetId="2">#REF!</definedName>
    <definedName name="n1pint" localSheetId="3">#REF!</definedName>
    <definedName name="n1pint" localSheetId="1">#REF!</definedName>
    <definedName name="n1pint">#REF!</definedName>
    <definedName name="n1ping" localSheetId="4">#REF!</definedName>
    <definedName name="n1ping" localSheetId="2">#REF!</definedName>
    <definedName name="n1ping" localSheetId="3">#REF!</definedName>
    <definedName name="n1ping" localSheetId="1">#REF!</definedName>
    <definedName name="n1ping">#REF!</definedName>
    <definedName name="N1pINGvc" localSheetId="1">#REF!</definedName>
    <definedName name="N1pINGvc">#REF!</definedName>
    <definedName name="nc" localSheetId="4">#REF!</definedName>
    <definedName name="nc" localSheetId="2">#REF!</definedName>
    <definedName name="nc" localSheetId="3">#REF!</definedName>
    <definedName name="nc" localSheetId="1">#REF!</definedName>
    <definedName name="nc">#REF!</definedName>
    <definedName name="nc_btm10" localSheetId="4">#REF!</definedName>
    <definedName name="nc_btm10" localSheetId="2">#REF!</definedName>
    <definedName name="nc_btm10" localSheetId="3">#REF!</definedName>
    <definedName name="nc_btm10" localSheetId="1">#REF!</definedName>
    <definedName name="nc_btm10">#REF!</definedName>
    <definedName name="nc_btm100" localSheetId="4">#REF!</definedName>
    <definedName name="nc_btm100" localSheetId="2">#REF!</definedName>
    <definedName name="nc_btm100" localSheetId="3">#REF!</definedName>
    <definedName name="nc_btm100" localSheetId="1">#REF!</definedName>
    <definedName name="nc_btm100">#REF!</definedName>
    <definedName name="nc3p" localSheetId="1">#REF!</definedName>
    <definedName name="nc3p">#REF!</definedName>
    <definedName name="NCBD100" localSheetId="4">#REF!</definedName>
    <definedName name="NCBD100" localSheetId="2">#REF!</definedName>
    <definedName name="NCBD100" localSheetId="3">#REF!</definedName>
    <definedName name="NCBD100" localSheetId="1">#REF!</definedName>
    <definedName name="NCBD100">#REF!</definedName>
    <definedName name="NCBD200" localSheetId="4">#REF!</definedName>
    <definedName name="NCBD200" localSheetId="2">#REF!</definedName>
    <definedName name="NCBD200" localSheetId="3">#REF!</definedName>
    <definedName name="NCBD200" localSheetId="1">#REF!</definedName>
    <definedName name="NCBD200">#REF!</definedName>
    <definedName name="NCBD250" localSheetId="4">#REF!</definedName>
    <definedName name="NCBD250" localSheetId="2">#REF!</definedName>
    <definedName name="NCBD250" localSheetId="3">#REF!</definedName>
    <definedName name="NCBD250" localSheetId="1">#REF!</definedName>
    <definedName name="NCBD250">#REF!</definedName>
    <definedName name="NCCT3p" localSheetId="1">#REF!</definedName>
    <definedName name="NCCT3p">#REF!</definedName>
    <definedName name="ncdg" localSheetId="4">#REF!</definedName>
    <definedName name="ncdg" localSheetId="2">#REF!</definedName>
    <definedName name="ncdg" localSheetId="3">#REF!</definedName>
    <definedName name="ncdg" localSheetId="1">#REF!</definedName>
    <definedName name="ncdg">#REF!</definedName>
    <definedName name="NCKT" localSheetId="1">#REF!</definedName>
    <definedName name="NCKT">#REF!</definedName>
    <definedName name="nctram" localSheetId="1">#REF!</definedName>
    <definedName name="nctram">#REF!</definedName>
    <definedName name="NCVC100" localSheetId="1">#REF!</definedName>
    <definedName name="NCVC100">#REF!</definedName>
    <definedName name="NCVC200" localSheetId="1">#REF!</definedName>
    <definedName name="NCVC200">#REF!</definedName>
    <definedName name="NCVC250" localSheetId="1">#REF!</definedName>
    <definedName name="NCVC250">#REF!</definedName>
    <definedName name="NCVC3P" localSheetId="1">#REF!</definedName>
    <definedName name="NCVC3P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ig" localSheetId="4">#REF!</definedName>
    <definedName name="nig" localSheetId="2">#REF!</definedName>
    <definedName name="nig" localSheetId="3">#REF!</definedName>
    <definedName name="nig" localSheetId="1">#REF!</definedName>
    <definedName name="nig">#REF!</definedName>
    <definedName name="nig1p" localSheetId="1">#REF!</definedName>
    <definedName name="nig1p">#REF!</definedName>
    <definedName name="nig3p" localSheetId="1">#REF!</definedName>
    <definedName name="nig3p">#REF!</definedName>
    <definedName name="NIGnc" localSheetId="1">#REF!</definedName>
    <definedName name="NIGnc">#REF!</definedName>
    <definedName name="nignc1p" localSheetId="1">#REF!</definedName>
    <definedName name="nignc1p">#REF!</definedName>
    <definedName name="NIGvc" localSheetId="1">#REF!</definedName>
    <definedName name="NIGvc">#REF!</definedName>
    <definedName name="NIGvl" localSheetId="1">#REF!</definedName>
    <definedName name="NIGvl">#REF!</definedName>
    <definedName name="nigvl1p" localSheetId="1">#REF!</definedName>
    <definedName name="nigvl1p">#REF!</definedName>
    <definedName name="nin" localSheetId="4">#REF!</definedName>
    <definedName name="nin" localSheetId="2">#REF!</definedName>
    <definedName name="nin" localSheetId="3">#REF!</definedName>
    <definedName name="nin" localSheetId="1">#REF!</definedName>
    <definedName name="nin">#REF!</definedName>
    <definedName name="nin1903p" localSheetId="1">#REF!</definedName>
    <definedName name="nin1903p">#REF!</definedName>
    <definedName name="nin3p" localSheetId="1">#REF!</definedName>
    <definedName name="nin3p">#REF!</definedName>
    <definedName name="nind" localSheetId="4">#REF!</definedName>
    <definedName name="nind" localSheetId="2">#REF!</definedName>
    <definedName name="nind" localSheetId="3">#REF!</definedName>
    <definedName name="nind" localSheetId="1">#REF!</definedName>
    <definedName name="nind">#REF!</definedName>
    <definedName name="nind1p" localSheetId="1">#REF!</definedName>
    <definedName name="nind1p">#REF!</definedName>
    <definedName name="nind3p" localSheetId="1">#REF!</definedName>
    <definedName name="nind3p">#REF!</definedName>
    <definedName name="NINDnc" localSheetId="1">#REF!</definedName>
    <definedName name="NINDnc">#REF!</definedName>
    <definedName name="nindnc1p" localSheetId="1">#REF!</definedName>
    <definedName name="nindnc1p">#REF!</definedName>
    <definedName name="NINDvc" localSheetId="1">#REF!</definedName>
    <definedName name="NINDvc">#REF!</definedName>
    <definedName name="NINDvl" localSheetId="1">#REF!</definedName>
    <definedName name="NINDvl">#REF!</definedName>
    <definedName name="nindvl1p" localSheetId="1">#REF!</definedName>
    <definedName name="nindvl1p">#REF!</definedName>
    <definedName name="NINnc" localSheetId="4">#REF!</definedName>
    <definedName name="NINnc" localSheetId="2">#REF!</definedName>
    <definedName name="NINnc" localSheetId="3">#REF!</definedName>
    <definedName name="NINnc" localSheetId="1">#REF!</definedName>
    <definedName name="NINnc">#REF!</definedName>
    <definedName name="nint1p" localSheetId="1">#REF!</definedName>
    <definedName name="nint1p">#REF!</definedName>
    <definedName name="nintnc1p" localSheetId="1">#REF!</definedName>
    <definedName name="nintnc1p">#REF!</definedName>
    <definedName name="nintvl1p" localSheetId="1">#REF!</definedName>
    <definedName name="nintvl1p">#REF!</definedName>
    <definedName name="NINvc" localSheetId="1">#REF!</definedName>
    <definedName name="NINvc">#REF!</definedName>
    <definedName name="NINvl" localSheetId="4">#REF!</definedName>
    <definedName name="NINvl" localSheetId="2">#REF!</definedName>
    <definedName name="NINvl" localSheetId="3">#REF!</definedName>
    <definedName name="NINvl" localSheetId="1">#REF!</definedName>
    <definedName name="NINvl">#REF!</definedName>
    <definedName name="ning1p" localSheetId="1">#REF!</definedName>
    <definedName name="ning1p">#REF!</definedName>
    <definedName name="ningnc1p" localSheetId="1">#REF!</definedName>
    <definedName name="ningnc1p">#REF!</definedName>
    <definedName name="ningvl1p" localSheetId="1">#REF!</definedName>
    <definedName name="ningvl1p">#REF!</definedName>
    <definedName name="nl" localSheetId="4">#REF!</definedName>
    <definedName name="nl" localSheetId="2">#REF!</definedName>
    <definedName name="nl" localSheetId="3">#REF!</definedName>
    <definedName name="nl" localSheetId="1">#REF!</definedName>
    <definedName name="nl">#REF!</definedName>
    <definedName name="nl1p" localSheetId="4">#REF!</definedName>
    <definedName name="nl1p" localSheetId="2">#REF!</definedName>
    <definedName name="nl1p" localSheetId="3">#REF!</definedName>
    <definedName name="nl1p" localSheetId="1">#REF!</definedName>
    <definedName name="nl1p">#REF!</definedName>
    <definedName name="nl3p" localSheetId="1">#REF!</definedName>
    <definedName name="nl3p">#REF!</definedName>
    <definedName name="nlht" localSheetId="4">#REF!</definedName>
    <definedName name="nlht" localSheetId="2">#REF!</definedName>
    <definedName name="nlht" localSheetId="3">#REF!</definedName>
    <definedName name="nlht" localSheetId="1">#REF!</definedName>
    <definedName name="nlht">#REF!</definedName>
    <definedName name="NLTK1p" localSheetId="1">#REF!</definedName>
    <definedName name="NLTK1p">#REF!</definedName>
    <definedName name="nn" localSheetId="4">#REF!</definedName>
    <definedName name="nn" localSheetId="2">#REF!</definedName>
    <definedName name="nn" localSheetId="3">#REF!</definedName>
    <definedName name="nn" localSheetId="1">#REF!</definedName>
    <definedName name="nn">#REF!</definedName>
    <definedName name="nn1p" localSheetId="1">#REF!</definedName>
    <definedName name="nn1p">#REF!</definedName>
    <definedName name="nn3p" localSheetId="1">#REF!</definedName>
    <definedName name="nn3p">#REF!</definedName>
    <definedName name="No" localSheetId="1">#REF!</definedName>
    <definedName name="No">#REF!</definedName>
    <definedName name="nx" localSheetId="4">#REF!</definedName>
    <definedName name="nx" localSheetId="2">#REF!</definedName>
    <definedName name="nx" localSheetId="3">#REF!</definedName>
    <definedName name="nx" localSheetId="1">#REF!</definedName>
    <definedName name="nx">#REF!</definedName>
    <definedName name="NH" localSheetId="1">#REF!</definedName>
    <definedName name="NH">#REF!</definedName>
    <definedName name="nhn" localSheetId="4">#REF!</definedName>
    <definedName name="nhn" localSheetId="2">#REF!</definedName>
    <definedName name="nhn" localSheetId="3">#REF!</definedName>
    <definedName name="nhn" localSheetId="1">#REF!</definedName>
    <definedName name="nhn">#REF!</definedName>
    <definedName name="NHot" localSheetId="1">#REF!</definedName>
    <definedName name="NHot">#REF!</definedName>
    <definedName name="nhu" localSheetId="1">#REF!</definedName>
    <definedName name="nhu">#REF!</definedName>
    <definedName name="nhua" localSheetId="1">#REF!</definedName>
    <definedName name="nhua">#REF!</definedName>
    <definedName name="nhuad" localSheetId="1">#REF!</definedName>
    <definedName name="nhuad">#REF!</definedName>
    <definedName name="ophom" localSheetId="4">#REF!</definedName>
    <definedName name="ophom" localSheetId="2">#REF!</definedName>
    <definedName name="ophom" localSheetId="3">#REF!</definedName>
    <definedName name="ophom" localSheetId="1">#REF!</definedName>
    <definedName name="ophom">#REF!</definedName>
    <definedName name="osc" localSheetId="4">#REF!</definedName>
    <definedName name="osc" localSheetId="2">#REF!</definedName>
    <definedName name="osc" localSheetId="3">#REF!</definedName>
    <definedName name="osc" localSheetId="1">#REF!</definedName>
    <definedName name="osc">#REF!</definedName>
    <definedName name="PA" localSheetId="1">#REF!</definedName>
    <definedName name="PA">#REF!</definedName>
    <definedName name="panen" localSheetId="1">#REF!</definedName>
    <definedName name="panen">#REF!</definedName>
    <definedName name="PLKL" localSheetId="1">#REF!</definedName>
    <definedName name="PLKL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_xlnm.Print_Area" localSheetId="1" hidden="1">#REF!</definedName>
    <definedName name="_xlnm.Print_Area" hidden="1">#REF!</definedName>
    <definedName name="PRINT_AREA_MI" localSheetId="4">#REF!</definedName>
    <definedName name="PRINT_AREA_MI" localSheetId="2">#REF!</definedName>
    <definedName name="PRINT_AREA_MI" localSheetId="0">#REF!</definedName>
    <definedName name="PRINT_AREA_MI" localSheetId="3">#REF!</definedName>
    <definedName name="PRINT_AREA_MI" localSheetId="1">#REF!</definedName>
    <definedName name="PRINT_AREA_MI">#REF!</definedName>
    <definedName name="_xlnm.Print_Titles" localSheetId="4">'KH 2017 Bieu3 VON TINH TW QL'!$8:$13</definedName>
    <definedName name="_xlnm.Print_Titles" localSheetId="2">'KH 2018 Bieu2a VOn SDD'!$10:$15</definedName>
    <definedName name="_xlnm.Print_Titles" localSheetId="0">'KH 2019 Bieu1a VOn TT'!$9:$14</definedName>
    <definedName name="_xlnm.Print_Titles" localSheetId="3">'SDD 2017 PB bieu 2b'!$8:$13</definedName>
    <definedName name="_xlnm.Print_Titles" localSheetId="1">'TT 2018 PB bieu 1b'!$8:$13</definedName>
    <definedName name="_xlnm.Print_Titles">#N/A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>#REF!</definedName>
    <definedName name="pt" localSheetId="4">#REF!</definedName>
    <definedName name="pt" localSheetId="2">#REF!</definedName>
    <definedName name="pt" localSheetId="3">#REF!</definedName>
    <definedName name="pt" localSheetId="1">#REF!</definedName>
    <definedName name="pt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TNC" localSheetId="1">#REF!</definedName>
    <definedName name="PTNC">#REF!</definedName>
    <definedName name="pvd" localSheetId="1">#REF!</definedName>
    <definedName name="pvd">#REF!</definedName>
    <definedName name="PHAN_DIEN_DZ0.4KV" localSheetId="1">#REF!</definedName>
    <definedName name="PHAN_DIEN_DZ0.4KV">#REF!</definedName>
    <definedName name="PHAN_DIEN_TBA" localSheetId="4">#REF!</definedName>
    <definedName name="PHAN_DIEN_TBA" localSheetId="2">#REF!</definedName>
    <definedName name="PHAN_DIEN_TBA" localSheetId="3">#REF!</definedName>
    <definedName name="PHAN_DIEN_TBA" localSheetId="1">#REF!</definedName>
    <definedName name="PHAN_DIEN_TBA">#REF!</definedName>
    <definedName name="PHAN_MUA_SAM_DZ0.4KV" localSheetId="1">#REF!</definedName>
    <definedName name="PHAN_MUA_SAM_DZ0.4KV">#REF!</definedName>
    <definedName name="phu_luc_vua" localSheetId="1">#REF!</definedName>
    <definedName name="phu_luc_vua">#REF!</definedName>
    <definedName name="qtdm" localSheetId="4">#REF!</definedName>
    <definedName name="qtdm" localSheetId="2">#REF!</definedName>
    <definedName name="qtdm" localSheetId="3">#REF!</definedName>
    <definedName name="qtdm" localSheetId="1">#REF!</definedName>
    <definedName name="qtdm">#REF!</definedName>
    <definedName name="ra11p" localSheetId="1">#REF!</definedName>
    <definedName name="ra11p">#REF!</definedName>
    <definedName name="ra13p" localSheetId="1">#REF!</definedName>
    <definedName name="ra13p">#REF!</definedName>
    <definedName name="rack1" localSheetId="4">#REF!</definedName>
    <definedName name="rack1" localSheetId="2">#REF!</definedName>
    <definedName name="rack1" localSheetId="3">#REF!</definedName>
    <definedName name="rack1" localSheetId="1">#REF!</definedName>
    <definedName name="rack1">#REF!</definedName>
    <definedName name="rack2" localSheetId="4">#REF!</definedName>
    <definedName name="rack2" localSheetId="2">#REF!</definedName>
    <definedName name="rack2" localSheetId="3">#REF!</definedName>
    <definedName name="rack2" localSheetId="1">#REF!</definedName>
    <definedName name="rack2">#REF!</definedName>
    <definedName name="rack3" localSheetId="4">#REF!</definedName>
    <definedName name="rack3" localSheetId="2">#REF!</definedName>
    <definedName name="rack3" localSheetId="3">#REF!</definedName>
    <definedName name="rack3" localSheetId="1">#REF!</definedName>
    <definedName name="rack3">#REF!</definedName>
    <definedName name="rack4" localSheetId="4">#REF!</definedName>
    <definedName name="rack4" localSheetId="2">#REF!</definedName>
    <definedName name="rack4" localSheetId="3">#REF!</definedName>
    <definedName name="rack4" localSheetId="1">#REF!</definedName>
    <definedName name="rack4">#REF!</definedName>
    <definedName name="rate">14000</definedName>
    <definedName name="_xlnm.Recorder" localSheetId="1">#REF!</definedName>
    <definedName name="_xlnm.Recorder">#REF!</definedName>
    <definedName name="RECOUT">#N/A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rong1" localSheetId="1">#REF!</definedName>
    <definedName name="rong1">#REF!</definedName>
    <definedName name="rong2" localSheetId="1">#REF!</definedName>
    <definedName name="rong2">#REF!</definedName>
    <definedName name="rong3" localSheetId="1">#REF!</definedName>
    <definedName name="rong3">#REF!</definedName>
    <definedName name="rong4" localSheetId="1">#REF!</definedName>
    <definedName name="rong4">#REF!</definedName>
    <definedName name="rong5" localSheetId="1">#REF!</definedName>
    <definedName name="rong5">#REF!</definedName>
    <definedName name="rong6" localSheetId="1">#REF!</definedName>
    <definedName name="rong6">#REF!</definedName>
    <definedName name="san" localSheetId="1">#REF!</definedName>
    <definedName name="san">#REF!</definedName>
    <definedName name="sand" localSheetId="1">#REF!</definedName>
    <definedName name="sand">#REF!</definedName>
    <definedName name="SCH" localSheetId="1">#REF!</definedName>
    <definedName name="SCH">#REF!</definedName>
    <definedName name="sd1p" localSheetId="1">#REF!</definedName>
    <definedName name="sd1p">#REF!</definedName>
    <definedName name="sd3p" localSheetId="1">#REF!</definedName>
    <definedName name="sd3p">#REF!</definedName>
    <definedName name="SDMONG" localSheetId="1">#REF!</definedName>
    <definedName name="SDMONG">#REF!</definedName>
    <definedName name="sho" localSheetId="4">#REF!</definedName>
    <definedName name="sho" localSheetId="2">#REF!</definedName>
    <definedName name="sho" localSheetId="3">#REF!</definedName>
    <definedName name="sho" localSheetId="1">#REF!</definedName>
    <definedName name="sho">#REF!</definedName>
    <definedName name="sht" localSheetId="4">#REF!</definedName>
    <definedName name="sht" localSheetId="2">#REF!</definedName>
    <definedName name="sht" localSheetId="3">#REF!</definedName>
    <definedName name="sht" localSheetId="1">#REF!</definedName>
    <definedName name="sht">#REF!</definedName>
    <definedName name="sht1p" localSheetId="1">#REF!</definedName>
    <definedName name="sht1p">#REF!</definedName>
    <definedName name="sht3p" localSheetId="1">#REF!</definedName>
    <definedName name="sht3p">#REF!</definedName>
    <definedName name="SIZE" localSheetId="1">#REF!</definedName>
    <definedName name="SIZE">#REF!</definedName>
    <definedName name="SL_CRD" localSheetId="1">#REF!</definedName>
    <definedName name="SL_CRD">#REF!</definedName>
    <definedName name="SL_CRS" localSheetId="1">#REF!</definedName>
    <definedName name="SL_CRS">#REF!</definedName>
    <definedName name="SL_CS" localSheetId="1">#REF!</definedName>
    <definedName name="SL_CS">#REF!</definedName>
    <definedName name="SL_DD" localSheetId="1">#REF!</definedName>
    <definedName name="SL_DD">#REF!</definedName>
    <definedName name="slg" localSheetId="1">#REF!</definedName>
    <definedName name="slg">#REF!</definedName>
    <definedName name="soc3p" localSheetId="1">#REF!</definedName>
    <definedName name="soc3p">#REF!</definedName>
    <definedName name="Soi" localSheetId="1">#REF!</definedName>
    <definedName name="Soi">#REF!</definedName>
    <definedName name="soichon12" localSheetId="1">#REF!</definedName>
    <definedName name="soichon12">#REF!</definedName>
    <definedName name="soichon24" localSheetId="1">#REF!</definedName>
    <definedName name="soichon24">#REF!</definedName>
    <definedName name="soichon46" localSheetId="1">#REF!</definedName>
    <definedName name="soichon46">#REF!</definedName>
    <definedName name="solieu" localSheetId="1">#REF!</definedName>
    <definedName name="solie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s" localSheetId="1">#REF!</definedName>
    <definedName name="ss">#REF!</definedName>
    <definedName name="sss" localSheetId="4">#REF!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t1p" localSheetId="1">#REF!</definedName>
    <definedName name="st1p">#REF!</definedName>
    <definedName name="st3p" localSheetId="1">#REF!</definedName>
    <definedName name="st3p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" localSheetId="1">#REF!</definedName>
    <definedName name="SU">#REF!</definedName>
    <definedName name="sub" localSheetId="1">#REF!</definedName>
    <definedName name="sub">#REF!</definedName>
    <definedName name="SUMMARY" localSheetId="1">#REF!</definedName>
    <definedName name="SUMMARY">#REF!</definedName>
    <definedName name="sur" localSheetId="1">#REF!</definedName>
    <definedName name="sur">#REF!</definedName>
    <definedName name="T" localSheetId="1">#REF!</definedName>
    <definedName name="T">#REF!</definedName>
    <definedName name="t101p" localSheetId="1">#REF!</definedName>
    <definedName name="t101p">#REF!</definedName>
    <definedName name="t103p" localSheetId="4">#REF!</definedName>
    <definedName name="t103p" localSheetId="2">#REF!</definedName>
    <definedName name="t103p" localSheetId="3">#REF!</definedName>
    <definedName name="t103p" localSheetId="1">#REF!</definedName>
    <definedName name="t103p">#REF!</definedName>
    <definedName name="t10m" localSheetId="4">#REF!</definedName>
    <definedName name="t10m" localSheetId="2">#REF!</definedName>
    <definedName name="t10m" localSheetId="3">#REF!</definedName>
    <definedName name="t10m" localSheetId="1">#REF!</definedName>
    <definedName name="t10m">#REF!</definedName>
    <definedName name="t10nc1p" localSheetId="1">#REF!</definedName>
    <definedName name="t10nc1p">#REF!</definedName>
    <definedName name="t10vl1p" localSheetId="1">#REF!</definedName>
    <definedName name="t10vl1p">#REF!</definedName>
    <definedName name="t121p" localSheetId="4">#REF!</definedName>
    <definedName name="t121p" localSheetId="2">#REF!</definedName>
    <definedName name="t121p" localSheetId="3">#REF!</definedName>
    <definedName name="t121p" localSheetId="1">#REF!</definedName>
    <definedName name="t121p">#REF!</definedName>
    <definedName name="t123p" localSheetId="1">#REF!</definedName>
    <definedName name="t123p">#REF!</definedName>
    <definedName name="T12nc" localSheetId="4">#REF!</definedName>
    <definedName name="T12nc" localSheetId="2">#REF!</definedName>
    <definedName name="T12nc" localSheetId="3">#REF!</definedName>
    <definedName name="T12nc" localSheetId="1">#REF!</definedName>
    <definedName name="T12nc">#REF!</definedName>
    <definedName name="t12nc3p" localSheetId="1">#REF!</definedName>
    <definedName name="t12nc3p">#REF!</definedName>
    <definedName name="T12vc" localSheetId="1">#REF!</definedName>
    <definedName name="T12vc">#REF!</definedName>
    <definedName name="T12vl" localSheetId="4">#REF!</definedName>
    <definedName name="T12vl" localSheetId="2">#REF!</definedName>
    <definedName name="T12vl" localSheetId="3">#REF!</definedName>
    <definedName name="T12vl" localSheetId="1">#REF!</definedName>
    <definedName name="T12vl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7m" localSheetId="4">#REF!</definedName>
    <definedName name="t7m" localSheetId="2">#REF!</definedName>
    <definedName name="t7m" localSheetId="3">#REF!</definedName>
    <definedName name="t7m" localSheetId="1">#REF!</definedName>
    <definedName name="t7m">#REF!</definedName>
    <definedName name="t8m" localSheetId="4">#REF!</definedName>
    <definedName name="t8m" localSheetId="2">#REF!</definedName>
    <definedName name="t8m" localSheetId="3">#REF!</definedName>
    <definedName name="t8m" localSheetId="1">#REF!</definedName>
    <definedName name="t8m">#REF!</definedName>
    <definedName name="Tæng_c_ng_suÊt_hiÖn_t_i">"THOP"</definedName>
    <definedName name="TAMTINH" localSheetId="1">#REF!</definedName>
    <definedName name="TAMTINH">#REF!</definedName>
    <definedName name="TaxTV">10%</definedName>
    <definedName name="TaxXL">5%</definedName>
    <definedName name="TBA" localSheetId="1">#REF!</definedName>
    <definedName name="TBA">#REF!</definedName>
    <definedName name="tbtram" localSheetId="1">#REF!</definedName>
    <definedName name="tbtram">#REF!</definedName>
    <definedName name="TBXD" localSheetId="4">#REF!</definedName>
    <definedName name="TBXD" localSheetId="2">#REF!</definedName>
    <definedName name="TBXD" localSheetId="3">#REF!</definedName>
    <definedName name="TBXD" localSheetId="1">#REF!</definedName>
    <definedName name="TBXD">#REF!</definedName>
    <definedName name="TC" localSheetId="4">#REF!</definedName>
    <definedName name="TC" localSheetId="2">#REF!</definedName>
    <definedName name="TC" localSheetId="3">#REF!</definedName>
    <definedName name="TC" localSheetId="1">#REF!</definedName>
    <definedName name="TC">#REF!</definedName>
    <definedName name="TC_NHANH1" localSheetId="1">#REF!</definedName>
    <definedName name="TC_NHANH1">#REF!</definedName>
    <definedName name="TD" localSheetId="1">#REF!</definedName>
    <definedName name="TD">#REF!</definedName>
    <definedName name="TD12vl" localSheetId="1">#REF!</definedName>
    <definedName name="TD12vl">#REF!</definedName>
    <definedName name="TD1p1nc" localSheetId="1">#REF!</definedName>
    <definedName name="TD1p1nc">#REF!</definedName>
    <definedName name="td1p1vc" localSheetId="1">#REF!</definedName>
    <definedName name="td1p1vc">#REF!</definedName>
    <definedName name="TD1p1vl" localSheetId="1">#REF!</definedName>
    <definedName name="TD1p1vl">#REF!</definedName>
    <definedName name="td3p" localSheetId="1">#REF!</definedName>
    <definedName name="td3p">#REF!</definedName>
    <definedName name="TDctnc" localSheetId="1">#REF!</definedName>
    <definedName name="TDctnc">#REF!</definedName>
    <definedName name="TDctvc" localSheetId="1">#REF!</definedName>
    <definedName name="TDctvc">#REF!</definedName>
    <definedName name="TDctvl" localSheetId="1">#REF!</definedName>
    <definedName name="TDctvl">#REF!</definedName>
    <definedName name="tdia" localSheetId="4">#REF!</definedName>
    <definedName name="tdia" localSheetId="2">#REF!</definedName>
    <definedName name="tdia" localSheetId="3">#REF!</definedName>
    <definedName name="tdia" localSheetId="1">#REF!</definedName>
    <definedName name="tdia">#REF!</definedName>
    <definedName name="tdnc1p" localSheetId="1">#REF!</definedName>
    <definedName name="tdnc1p">#REF!</definedName>
    <definedName name="tdt" localSheetId="1">#REF!</definedName>
    <definedName name="tdt">#REF!</definedName>
    <definedName name="tdtr2cnc" localSheetId="1">#REF!</definedName>
    <definedName name="tdtr2cnc">#REF!</definedName>
    <definedName name="tdtr2cvl" localSheetId="1">#REF!</definedName>
    <definedName name="tdtr2cvl">#REF!</definedName>
    <definedName name="tdvl1p" localSheetId="1">#REF!</definedName>
    <definedName name="tdvl1p">#REF!</definedName>
    <definedName name="tenck" localSheetId="1">#REF!</definedName>
    <definedName name="tenck">#REF!</definedName>
    <definedName name="Tien" localSheetId="1">#REF!</definedName>
    <definedName name="Tien">#REF!</definedName>
    <definedName name="TIENLUONG" localSheetId="1">#REF!</definedName>
    <definedName name="TIENLUONG">#REF!</definedName>
    <definedName name="Tiepdiama">9500</definedName>
    <definedName name="TIEU_HAO_VAT_TU_DZ0.4KV" localSheetId="1">#REF!</definedName>
    <definedName name="TIEU_HAO_VAT_TU_DZ0.4KV">#REF!</definedName>
    <definedName name="TIEU_HAO_VAT_TU_DZ22KV" localSheetId="1">#REF!</definedName>
    <definedName name="TIEU_HAO_VAT_TU_DZ22KV">#REF!</definedName>
    <definedName name="TIEU_HAO_VAT_TU_TBA" localSheetId="1">#REF!</definedName>
    <definedName name="TIEU_HAO_VAT_TU_TBA">#REF!</definedName>
    <definedName name="TIT" localSheetId="1">#REF!</definedName>
    <definedName name="TIT">#REF!</definedName>
    <definedName name="TITAN" localSheetId="1">#REF!</definedName>
    <definedName name="TITAN">#REF!</definedName>
    <definedName name="tk" localSheetId="4">#REF!</definedName>
    <definedName name="tk" localSheetId="2">#REF!</definedName>
    <definedName name="tk" localSheetId="3">#REF!</definedName>
    <definedName name="tk" localSheetId="1">#REF!</definedName>
    <definedName name="tk">#REF!</definedName>
    <definedName name="TKP" localSheetId="1">#REF!</definedName>
    <definedName name="TKP">#REF!</definedName>
    <definedName name="TLAC120" localSheetId="1">#REF!</definedName>
    <definedName name="TLAC120">#REF!</definedName>
    <definedName name="TLAC35" localSheetId="1">#REF!</definedName>
    <definedName name="TLAC35">#REF!</definedName>
    <definedName name="TLAC50" localSheetId="1">#REF!</definedName>
    <definedName name="TLAC50">#REF!</definedName>
    <definedName name="TLAC70" localSheetId="1">#REF!</definedName>
    <definedName name="TLAC70">#REF!</definedName>
    <definedName name="TLAC95" localSheetId="1">#REF!</definedName>
    <definedName name="TLAC95">#REF!</definedName>
    <definedName name="Tle" localSheetId="1">#REF!</definedName>
    <definedName name="Tle">#REF!</definedName>
    <definedName name="Tonmai" localSheetId="1">#REF!</definedName>
    <definedName name="Tonmai">#REF!</definedName>
    <definedName name="TONG_GIA_TRI_CONG_TRINH" localSheetId="1">#REF!</definedName>
    <definedName name="TONG_GIA_TRI_CONG_TRINH">#REF!</definedName>
    <definedName name="TONG_HOP_THI_NGHIEM_DZ0.4KV" localSheetId="4">#REF!</definedName>
    <definedName name="TONG_HOP_THI_NGHIEM_DZ0.4KV" localSheetId="2">#REF!</definedName>
    <definedName name="TONG_HOP_THI_NGHIEM_DZ0.4KV" localSheetId="3">#REF!</definedName>
    <definedName name="TONG_HOP_THI_NGHIEM_DZ0.4KV" localSheetId="1">#REF!</definedName>
    <definedName name="TONG_HOP_THI_NGHIEM_DZ0.4KV">#REF!</definedName>
    <definedName name="TONG_HOP_THI_NGHIEM_DZ22KV" localSheetId="1">#REF!</definedName>
    <definedName name="TONG_HOP_THI_NGHIEM_DZ22KV">#REF!</definedName>
    <definedName name="TONG_KE_TBA" localSheetId="1">#REF!</definedName>
    <definedName name="TONG_KE_TBA">#REF!</definedName>
    <definedName name="tongbt" localSheetId="1">#REF!</definedName>
    <definedName name="tongbt">#REF!</definedName>
    <definedName name="tongcong" localSheetId="1">#REF!</definedName>
    <definedName name="tongcong">#REF!</definedName>
    <definedName name="tongdientich" localSheetId="1">#REF!</definedName>
    <definedName name="tongdientich">#REF!</definedName>
    <definedName name="TONGDUTOAN" localSheetId="1">#REF!</definedName>
    <definedName name="TONGDUTOAN">#REF!</definedName>
    <definedName name="tongthep" localSheetId="1">#REF!</definedName>
    <definedName name="tongthep">#REF!</definedName>
    <definedName name="tongthetich" localSheetId="1">#REF!</definedName>
    <definedName name="tongthetich">#REF!</definedName>
    <definedName name="TPLRP" localSheetId="1">#REF!</definedName>
    <definedName name="TPLRP">#REF!</definedName>
    <definedName name="TT_1P" localSheetId="1">#REF!</definedName>
    <definedName name="TT_1P">#REF!</definedName>
    <definedName name="TT_3p" localSheetId="1">#REF!</definedName>
    <definedName name="TT_3p">#REF!</definedName>
    <definedName name="TTDD1P" localSheetId="1">#REF!</definedName>
    <definedName name="TTDD1P">#REF!</definedName>
    <definedName name="TTDKKH" localSheetId="1">#REF!</definedName>
    <definedName name="TTDKKH">#REF!</definedName>
    <definedName name="tthi" localSheetId="1">#REF!</definedName>
    <definedName name="tthi">#REF!</definedName>
    <definedName name="ttronmk" localSheetId="1">#REF!</definedName>
    <definedName name="ttronmk">#REF!</definedName>
    <definedName name="tv75nc" localSheetId="1">#REF!</definedName>
    <definedName name="tv75nc">#REF!</definedName>
    <definedName name="tv75vl" localSheetId="1">#REF!</definedName>
    <definedName name="tv75vl">#REF!</definedName>
    <definedName name="ty_le" localSheetId="1">#REF!</definedName>
    <definedName name="ty_le">#REF!</definedName>
    <definedName name="ty_le_BTN" localSheetId="4">#REF!</definedName>
    <definedName name="ty_le_BTN" localSheetId="2">#REF!</definedName>
    <definedName name="ty_le_BTN" localSheetId="3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hang" localSheetId="1">#REF!</definedName>
    <definedName name="thang">#REF!</definedName>
    <definedName name="thanhtien" localSheetId="1">#REF!</definedName>
    <definedName name="thanhtien">#REF!</definedName>
    <definedName name="THchon" localSheetId="1">#REF!</definedName>
    <definedName name="THchon">#REF!</definedName>
    <definedName name="thdt" localSheetId="1">#REF!</definedName>
    <definedName name="thdt">#REF!</definedName>
    <definedName name="THDT_HT_DAO_THUONG" localSheetId="1">#REF!</definedName>
    <definedName name="THDT_HT_DAO_THUONG">#REF!</definedName>
    <definedName name="THDT_HT_XOM_NOI" localSheetId="1">#REF!</definedName>
    <definedName name="THDT_HT_XOM_NOI">#REF!</definedName>
    <definedName name="THDT_NPP_XOM_NOI" localSheetId="1">#REF!</definedName>
    <definedName name="THDT_NPP_XOM_NOI">#REF!</definedName>
    <definedName name="THDT_TBA_XOM_NOI" localSheetId="1">#REF!</definedName>
    <definedName name="THDT_TBA_XOM_NOI">#REF!</definedName>
    <definedName name="thepban" localSheetId="1">#REF!</definedName>
    <definedName name="thepban">#REF!</definedName>
    <definedName name="thepgoc25_60" localSheetId="1">#REF!</definedName>
    <definedName name="thepgoc25_60">#REF!</definedName>
    <definedName name="thepgoc63_75" localSheetId="1">#REF!</definedName>
    <definedName name="thepgoc63_75">#REF!</definedName>
    <definedName name="thepgoc80_100" localSheetId="1">#REF!</definedName>
    <definedName name="thepgoc80_100">#REF!</definedName>
    <definedName name="thepma">10500</definedName>
    <definedName name="theptron12" localSheetId="1">#REF!</definedName>
    <definedName name="theptron12">#REF!</definedName>
    <definedName name="theptron14_22" localSheetId="1">#REF!</definedName>
    <definedName name="theptron14_22">#REF!</definedName>
    <definedName name="theptron6_8" localSheetId="1">#REF!</definedName>
    <definedName name="theptron6_8">#REF!</definedName>
    <definedName name="thetichck" localSheetId="1">#REF!</definedName>
    <definedName name="thetichck">#REF!</definedName>
    <definedName name="THGO1pnc" localSheetId="1">#REF!</definedName>
    <definedName name="THGO1pnc">#REF!</definedName>
    <definedName name="thht" localSheetId="1">#REF!</definedName>
    <definedName name="thht">#REF!</definedName>
    <definedName name="THI" localSheetId="1">#REF!</definedName>
    <definedName name="THI">#REF!</definedName>
    <definedName name="thkp3" localSheetId="4">#REF!</definedName>
    <definedName name="thkp3" localSheetId="2">#REF!</definedName>
    <definedName name="thkp3" localSheetId="3">#REF!</definedName>
    <definedName name="thkp3" localSheetId="1">#REF!</definedName>
    <definedName name="thkp3">#REF!</definedName>
    <definedName name="THOP">"THOP"</definedName>
    <definedName name="THT" localSheetId="1">#REF!</definedName>
    <definedName name="THT">#REF!</definedName>
    <definedName name="thtich1" localSheetId="1">#REF!</definedName>
    <definedName name="thtich1">#REF!</definedName>
    <definedName name="thtich2" localSheetId="1">#REF!</definedName>
    <definedName name="thtich2">#REF!</definedName>
    <definedName name="thtich3" localSheetId="1">#REF!</definedName>
    <definedName name="thtich3">#REF!</definedName>
    <definedName name="thtich4" localSheetId="1">#REF!</definedName>
    <definedName name="thtich4">#REF!</definedName>
    <definedName name="thtich5" localSheetId="1">#REF!</definedName>
    <definedName name="thtich5">#REF!</definedName>
    <definedName name="thtich6" localSheetId="1">#REF!</definedName>
    <definedName name="thtich6">#REF!</definedName>
    <definedName name="thtt" localSheetId="1">#REF!</definedName>
    <definedName name="thtt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DE2" localSheetId="1">#REF!</definedName>
    <definedName name="TRADE2">#REF!</definedName>
    <definedName name="TRAM" localSheetId="1">#REF!</definedName>
    <definedName name="TRAM">#REF!</definedName>
    <definedName name="trt" localSheetId="1">#REF!</definedName>
    <definedName name="trt">#REF!</definedName>
    <definedName name="upnoc" localSheetId="1">#REF!</definedName>
    <definedName name="upnoc">#REF!</definedName>
    <definedName name="uu" localSheetId="1">#REF!</definedName>
    <definedName name="uu">#REF!</definedName>
    <definedName name="Value0" localSheetId="1">#REF!</definedName>
    <definedName name="Value0">#REF!</definedName>
    <definedName name="Value1" localSheetId="1">#REF!</definedName>
    <definedName name="Value1">#REF!</definedName>
    <definedName name="Value10" localSheetId="1">#REF!</definedName>
    <definedName name="Value10">#REF!</definedName>
    <definedName name="Value11" localSheetId="1">#REF!</definedName>
    <definedName name="Value11">#REF!</definedName>
    <definedName name="Value12" localSheetId="1">#REF!</definedName>
    <definedName name="Value12">#REF!</definedName>
    <definedName name="Value13" localSheetId="1">#REF!</definedName>
    <definedName name="Value13">#REF!</definedName>
    <definedName name="Value14" localSheetId="1">#REF!</definedName>
    <definedName name="Value14">#REF!</definedName>
    <definedName name="Value15" localSheetId="1">#REF!</definedName>
    <definedName name="Value15">#REF!</definedName>
    <definedName name="Value16" localSheetId="1">#REF!</definedName>
    <definedName name="Value16">#REF!</definedName>
    <definedName name="Value17" localSheetId="1">#REF!</definedName>
    <definedName name="Value17">#REF!</definedName>
    <definedName name="Value18" localSheetId="1">#REF!</definedName>
    <definedName name="Value18">#REF!</definedName>
    <definedName name="Value19" localSheetId="1">#REF!</definedName>
    <definedName name="Value19">#REF!</definedName>
    <definedName name="Value2" localSheetId="1">#REF!</definedName>
    <definedName name="Value2">#REF!</definedName>
    <definedName name="Value20" localSheetId="1">#REF!</definedName>
    <definedName name="Value20">#REF!</definedName>
    <definedName name="Value21" localSheetId="1">#REF!</definedName>
    <definedName name="Value21">#REF!</definedName>
    <definedName name="Value22" localSheetId="1">#REF!</definedName>
    <definedName name="Value22">#REF!</definedName>
    <definedName name="Value23" localSheetId="1">#REF!</definedName>
    <definedName name="Value23">#REF!</definedName>
    <definedName name="Value24" localSheetId="1">#REF!</definedName>
    <definedName name="Value24">#REF!</definedName>
    <definedName name="Value25" localSheetId="1">#REF!</definedName>
    <definedName name="Value25">#REF!</definedName>
    <definedName name="Value26" localSheetId="1">#REF!</definedName>
    <definedName name="Value26">#REF!</definedName>
    <definedName name="Value27" localSheetId="1">#REF!</definedName>
    <definedName name="Value27">#REF!</definedName>
    <definedName name="Value28" localSheetId="1">#REF!</definedName>
    <definedName name="Value28">#REF!</definedName>
    <definedName name="Value29" localSheetId="1">#REF!</definedName>
    <definedName name="Value29">#REF!</definedName>
    <definedName name="Value3" localSheetId="1">#REF!</definedName>
    <definedName name="Value3">#REF!</definedName>
    <definedName name="Value30" localSheetId="1">#REF!</definedName>
    <definedName name="Value30">#REF!</definedName>
    <definedName name="Value31" localSheetId="1">#REF!</definedName>
    <definedName name="Value31">#REF!</definedName>
    <definedName name="Value32" localSheetId="1">#REF!</definedName>
    <definedName name="Value32">#REF!</definedName>
    <definedName name="Value33" localSheetId="1">#REF!</definedName>
    <definedName name="Value33">#REF!</definedName>
    <definedName name="Value34" localSheetId="1">#REF!</definedName>
    <definedName name="Value34">#REF!</definedName>
    <definedName name="Value35" localSheetId="1">#REF!</definedName>
    <definedName name="Value35">#REF!</definedName>
    <definedName name="Value36" localSheetId="1">#REF!</definedName>
    <definedName name="Value36">#REF!</definedName>
    <definedName name="Value37" localSheetId="1">#REF!</definedName>
    <definedName name="Value37">#REF!</definedName>
    <definedName name="Value38" localSheetId="1">#REF!</definedName>
    <definedName name="Value38">#REF!</definedName>
    <definedName name="Value39" localSheetId="1">#REF!</definedName>
    <definedName name="Value39">#REF!</definedName>
    <definedName name="Value4" localSheetId="1">#REF!</definedName>
    <definedName name="Value4">#REF!</definedName>
    <definedName name="Value40" localSheetId="1">#REF!</definedName>
    <definedName name="Value40">#REF!</definedName>
    <definedName name="Value41" localSheetId="1">#REF!</definedName>
    <definedName name="Value41">#REF!</definedName>
    <definedName name="Value42" localSheetId="1">#REF!</definedName>
    <definedName name="Value42">#REF!</definedName>
    <definedName name="Value43" localSheetId="1">#REF!</definedName>
    <definedName name="Value43">#REF!</definedName>
    <definedName name="Value44" localSheetId="1">#REF!</definedName>
    <definedName name="Value44">#REF!</definedName>
    <definedName name="Value45" localSheetId="1">#REF!</definedName>
    <definedName name="Value45">#REF!</definedName>
    <definedName name="Value46" localSheetId="1">#REF!</definedName>
    <definedName name="Value46">#REF!</definedName>
    <definedName name="Value47" localSheetId="1">#REF!</definedName>
    <definedName name="Value47">#REF!</definedName>
    <definedName name="Value48" localSheetId="1">#REF!</definedName>
    <definedName name="Value48">#REF!</definedName>
    <definedName name="Value49" localSheetId="1">#REF!</definedName>
    <definedName name="Value49">#REF!</definedName>
    <definedName name="Value5" localSheetId="1">#REF!</definedName>
    <definedName name="Value5">#REF!</definedName>
    <definedName name="Value50" localSheetId="1">#REF!</definedName>
    <definedName name="Value50">#REF!</definedName>
    <definedName name="Value51" localSheetId="1">#REF!</definedName>
    <definedName name="Value51">#REF!</definedName>
    <definedName name="Value52" localSheetId="1">#REF!</definedName>
    <definedName name="Value52">#REF!</definedName>
    <definedName name="Value53" localSheetId="1">#REF!</definedName>
    <definedName name="Value53">#REF!</definedName>
    <definedName name="Value54" localSheetId="1">#REF!</definedName>
    <definedName name="Value54">#REF!</definedName>
    <definedName name="Value55" localSheetId="1">#REF!</definedName>
    <definedName name="Value55">#REF!</definedName>
    <definedName name="Value6" localSheetId="1">#REF!</definedName>
    <definedName name="Value6">#REF!</definedName>
    <definedName name="Value7" localSheetId="1">#REF!</definedName>
    <definedName name="Value7">#REF!</definedName>
    <definedName name="Value8" localSheetId="1">#REF!</definedName>
    <definedName name="Value8">#REF!</definedName>
    <definedName name="Value9" localSheetId="1">#REF!</definedName>
    <definedName name="Value9">#REF!</definedName>
    <definedName name="VAN_CHUYEN_DUONG_DAI_DZ0.4KV" localSheetId="1">#REF!</definedName>
    <definedName name="VAN_CHUYEN_DUONG_DAI_DZ0.4KV">#REF!</definedName>
    <definedName name="VAN_CHUYEN_DUONG_DAI_DZ22KV" localSheetId="1">#REF!</definedName>
    <definedName name="VAN_CHUYEN_DUONG_DAI_DZ22KV">#REF!</definedName>
    <definedName name="VAN_CHUYEN_VAT_TU_CHUNG" localSheetId="1">#REF!</definedName>
    <definedName name="VAN_CHUYEN_VAT_TU_CHUNG">#REF!</definedName>
    <definedName name="VAN_TRUNG_CHUYEN_VAT_TU_CHUNG" localSheetId="1">#REF!</definedName>
    <definedName name="VAN_TRUNG_CHUYEN_VAT_TU_CHUNG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at" localSheetId="4">#REF!</definedName>
    <definedName name="vat" localSheetId="2">#REF!</definedName>
    <definedName name="vat" localSheetId="3">#REF!</definedName>
    <definedName name="vat" localSheetId="1">#REF!</definedName>
    <definedName name="vat">#REF!</definedName>
    <definedName name="VAT_LIEU_DEN_CHAN_CONG_TRINH" localSheetId="1">#REF!</definedName>
    <definedName name="VAT_LIEU_DEN_CHAN_CONG_TRINH">#REF!</definedName>
    <definedName name="vbtchongnuocm300" localSheetId="1">#REF!</definedName>
    <definedName name="vbtchongnuocm300">#REF!</definedName>
    <definedName name="vbtm150" localSheetId="1">#REF!</definedName>
    <definedName name="vbtm150">#REF!</definedName>
    <definedName name="vbtm300" localSheetId="1">#REF!</definedName>
    <definedName name="vbtm300">#REF!</definedName>
    <definedName name="vbtm400" localSheetId="1">#REF!</definedName>
    <definedName name="vbtm400">#REF!</definedName>
    <definedName name="vccot" localSheetId="1">#REF!</definedName>
    <definedName name="vccot">#REF!</definedName>
    <definedName name="vcdc" localSheetId="1">#REF!</definedName>
    <definedName name="vcdc">#REF!</definedName>
    <definedName name="vct" localSheetId="1">#REF!</definedName>
    <definedName name="vct">#REF!</definedName>
    <definedName name="VCTT" localSheetId="1">#REF!</definedName>
    <definedName name="VCTT">#REF!</definedName>
    <definedName name="VCVBT1" localSheetId="1">#REF!</definedName>
    <definedName name="VCVBT1">#REF!</definedName>
    <definedName name="VCVBT2" localSheetId="1">#REF!</definedName>
    <definedName name="VCVBT2">#REF!</definedName>
    <definedName name="VCHT" localSheetId="1">#REF!</definedName>
    <definedName name="VCHT">#REF!</definedName>
    <definedName name="vd3p" localSheetId="1">#REF!</definedName>
    <definedName name="vd3p">#REF!</definedName>
    <definedName name="vgk" localSheetId="4">#REF!</definedName>
    <definedName name="vgk" localSheetId="2">#REF!</definedName>
    <definedName name="vgk" localSheetId="3">#REF!</definedName>
    <definedName name="vgk" localSheetId="1">#REF!</definedName>
    <definedName name="vgk">#REF!</definedName>
    <definedName name="vgt" localSheetId="4">#REF!</definedName>
    <definedName name="vgt" localSheetId="2">#REF!</definedName>
    <definedName name="vgt" localSheetId="3">#REF!</definedName>
    <definedName name="vgt" localSheetId="1">#REF!</definedName>
    <definedName name="vgt">#REF!</definedName>
    <definedName name="vkcauthang" localSheetId="1">#REF!</definedName>
    <definedName name="vkcauthang">#REF!</definedName>
    <definedName name="vksan" localSheetId="1">#REF!</definedName>
    <definedName name="vksan">#REF!</definedName>
    <definedName name="vl" localSheetId="1">#REF!</definedName>
    <definedName name="vl">#REF!</definedName>
    <definedName name="vl3p" localSheetId="1">#REF!</definedName>
    <definedName name="vl3p">#REF!</definedName>
    <definedName name="VLCT3p" localSheetId="1">#REF!</definedName>
    <definedName name="VLCT3p">#REF!</definedName>
    <definedName name="vldg" localSheetId="4">#REF!</definedName>
    <definedName name="vldg" localSheetId="2">#REF!</definedName>
    <definedName name="vldg" localSheetId="3">#REF!</definedName>
    <definedName name="vldg" localSheetId="1">#REF!</definedName>
    <definedName name="vldg">#REF!</definedName>
    <definedName name="vldn400" localSheetId="1">#REF!</definedName>
    <definedName name="vldn400">#REF!</definedName>
    <definedName name="vldn600" localSheetId="1">#REF!</definedName>
    <definedName name="vldn600">#REF!</definedName>
    <definedName name="VLIEU" localSheetId="1">#REF!</definedName>
    <definedName name="VLIEU">#REF!</definedName>
    <definedName name="VLM" localSheetId="1">#REF!</definedName>
    <definedName name="VLM">#REF!</definedName>
    <definedName name="vltram" localSheetId="1">#REF!</definedName>
    <definedName name="vltram">#REF!</definedName>
    <definedName name="vr3p" localSheetId="1">#REF!</definedName>
    <definedName name="vr3p">#REF!</definedName>
    <definedName name="W" localSheetId="1">#REF!</definedName>
    <definedName name="W">#REF!</definedName>
    <definedName name="wrn.chi._.tiÆt." localSheetId="4" hidden="1">{#N/A,#N/A,FALSE,"Chi tiÆt"}</definedName>
    <definedName name="wrn.chi._.tiÆt." localSheetId="2" hidden="1">{#N/A,#N/A,FALSE,"Chi tiÆt"}</definedName>
    <definedName name="wrn.chi._.tiÆt." localSheetId="0" hidden="1">{#N/A,#N/A,FALSE,"Chi tiÆt"}</definedName>
    <definedName name="wrn.chi._.tiÆt." localSheetId="3" hidden="1">{#N/A,#N/A,FALSE,"Chi tiÆt"}</definedName>
    <definedName name="wrn.chi._.tiÆt." localSheetId="1" hidden="1">{#N/A,#N/A,FALSE,"Chi tiÆt"}</definedName>
    <definedName name="wrn.chi._.tiÆt." hidden="1">{#N/A,#N/A,FALSE,"Chi tiÆt"}</definedName>
    <definedName name="x1pind" localSheetId="4">#REF!</definedName>
    <definedName name="x1pind" localSheetId="2">#REF!</definedName>
    <definedName name="x1pind" localSheetId="3">#REF!</definedName>
    <definedName name="x1pind" localSheetId="1">#REF!</definedName>
    <definedName name="x1pind">#REF!</definedName>
    <definedName name="X1pINDnc" localSheetId="1">#REF!</definedName>
    <definedName name="X1pINDnc">#REF!</definedName>
    <definedName name="X1pINDvc" localSheetId="1">#REF!</definedName>
    <definedName name="X1pINDvc">#REF!</definedName>
    <definedName name="X1pINDvl" localSheetId="1">#REF!</definedName>
    <definedName name="X1pINDvl">#REF!</definedName>
    <definedName name="x1pint" localSheetId="4">#REF!</definedName>
    <definedName name="x1pint" localSheetId="2">#REF!</definedName>
    <definedName name="x1pint" localSheetId="3">#REF!</definedName>
    <definedName name="x1pint" localSheetId="1">#REF!</definedName>
    <definedName name="x1pint">#REF!</definedName>
    <definedName name="x1ping" localSheetId="4">#REF!</definedName>
    <definedName name="x1ping" localSheetId="2">#REF!</definedName>
    <definedName name="x1ping" localSheetId="3">#REF!</definedName>
    <definedName name="x1ping" localSheetId="1">#REF!</definedName>
    <definedName name="x1ping">#REF!</definedName>
    <definedName name="X1pINGnc" localSheetId="1">#REF!</definedName>
    <definedName name="X1pINGnc">#REF!</definedName>
    <definedName name="X1pINGvc" localSheetId="1">#REF!</definedName>
    <definedName name="X1pINGvc">#REF!</definedName>
    <definedName name="X1pINGvl" localSheetId="1">#REF!</definedName>
    <definedName name="X1pINGvl">#REF!</definedName>
    <definedName name="XCCT">0.5</definedName>
    <definedName name="xd0.6" localSheetId="4">#REF!</definedName>
    <definedName name="xd0.6" localSheetId="2">#REF!</definedName>
    <definedName name="xd0.6" localSheetId="3">#REF!</definedName>
    <definedName name="xd0.6" localSheetId="1">#REF!</definedName>
    <definedName name="xd0.6">#REF!</definedName>
    <definedName name="xd1.3" localSheetId="4">#REF!</definedName>
    <definedName name="xd1.3" localSheetId="2">#REF!</definedName>
    <definedName name="xd1.3" localSheetId="3">#REF!</definedName>
    <definedName name="xd1.3" localSheetId="1">#REF!</definedName>
    <definedName name="xd1.3">#REF!</definedName>
    <definedName name="xd1.5" localSheetId="4">#REF!</definedName>
    <definedName name="xd1.5" localSheetId="2">#REF!</definedName>
    <definedName name="xd1.5" localSheetId="3">#REF!</definedName>
    <definedName name="xd1.5" localSheetId="1">#REF!</definedName>
    <definedName name="xd1.5">#REF!</definedName>
    <definedName name="xfco" localSheetId="4">#REF!</definedName>
    <definedName name="xfco" localSheetId="2">#REF!</definedName>
    <definedName name="xfco" localSheetId="3">#REF!</definedName>
    <definedName name="xfco" localSheetId="1">#REF!</definedName>
    <definedName name="xfco">#REF!</definedName>
    <definedName name="xfco3p" localSheetId="1">#REF!</definedName>
    <definedName name="xfco3p">#REF!</definedName>
    <definedName name="XFCOnc" localSheetId="4">#REF!</definedName>
    <definedName name="XFCOnc" localSheetId="2">#REF!</definedName>
    <definedName name="XFCOnc" localSheetId="3">#REF!</definedName>
    <definedName name="XFCOnc" localSheetId="1">#REF!</definedName>
    <definedName name="XFCOnc">#REF!</definedName>
    <definedName name="xfcotnc" localSheetId="1">#REF!</definedName>
    <definedName name="xfcotnc">#REF!</definedName>
    <definedName name="xfcotvl" localSheetId="1">#REF!</definedName>
    <definedName name="xfcotvl">#REF!</definedName>
    <definedName name="XFCOvl" localSheetId="4">#REF!</definedName>
    <definedName name="XFCOvl" localSheetId="2">#REF!</definedName>
    <definedName name="XFCOvl" localSheetId="3">#REF!</definedName>
    <definedName name="XFCOvl" localSheetId="1">#REF!</definedName>
    <definedName name="XFCOvl">#REF!</definedName>
    <definedName name="xgc100" localSheetId="1">#REF!</definedName>
    <definedName name="xgc100">#REF!</definedName>
    <definedName name="xgc150" localSheetId="1">#REF!</definedName>
    <definedName name="xgc150">#REF!</definedName>
    <definedName name="xgc200" localSheetId="1">#REF!</definedName>
    <definedName name="xgc200">#REF!</definedName>
    <definedName name="xh" localSheetId="1">#REF!</definedName>
    <definedName name="xh">#REF!</definedName>
    <definedName name="xhn" localSheetId="4">#REF!</definedName>
    <definedName name="xhn" localSheetId="2">#REF!</definedName>
    <definedName name="xhn" localSheetId="3">#REF!</definedName>
    <definedName name="xhn" localSheetId="1">#REF!</definedName>
    <definedName name="xhn">#REF!</definedName>
    <definedName name="xig" localSheetId="4">#REF!</definedName>
    <definedName name="xig" localSheetId="2">#REF!</definedName>
    <definedName name="xig" localSheetId="3">#REF!</definedName>
    <definedName name="xig" localSheetId="1">#REF!</definedName>
    <definedName name="xig">#REF!</definedName>
    <definedName name="xig1" localSheetId="4">#REF!</definedName>
    <definedName name="xig1" localSheetId="2">#REF!</definedName>
    <definedName name="xig1" localSheetId="3">#REF!</definedName>
    <definedName name="xig1" localSheetId="1">#REF!</definedName>
    <definedName name="xig1">#REF!</definedName>
    <definedName name="xig1p" localSheetId="1">#REF!</definedName>
    <definedName name="xig1p">#REF!</definedName>
    <definedName name="xig3p" localSheetId="1">#REF!</definedName>
    <definedName name="xig3p">#REF!</definedName>
    <definedName name="XIGnc" localSheetId="1">#REF!</definedName>
    <definedName name="XIGnc">#REF!</definedName>
    <definedName name="XIGvc" localSheetId="1">#REF!</definedName>
    <definedName name="XIGvc">#REF!</definedName>
    <definedName name="XIGvl" localSheetId="1">#REF!</definedName>
    <definedName name="XIGvl">#REF!</definedName>
    <definedName name="ximang" localSheetId="1">#REF!</definedName>
    <definedName name="ximang">#REF!</definedName>
    <definedName name="xin" localSheetId="4">#REF!</definedName>
    <definedName name="xin" localSheetId="2">#REF!</definedName>
    <definedName name="xin" localSheetId="3">#REF!</definedName>
    <definedName name="xin" localSheetId="1">#REF!</definedName>
    <definedName name="xin">#REF!</definedName>
    <definedName name="xin190" localSheetId="4">#REF!</definedName>
    <definedName name="xin190" localSheetId="2">#REF!</definedName>
    <definedName name="xin190" localSheetId="3">#REF!</definedName>
    <definedName name="xin190" localSheetId="1">#REF!</definedName>
    <definedName name="xin190">#REF!</definedName>
    <definedName name="xin1903p" localSheetId="1">#REF!</definedName>
    <definedName name="xin1903p">#REF!</definedName>
    <definedName name="xin3p" localSheetId="1">#REF!</definedName>
    <definedName name="xin3p">#REF!</definedName>
    <definedName name="xind" localSheetId="4">#REF!</definedName>
    <definedName name="xind" localSheetId="2">#REF!</definedName>
    <definedName name="xind" localSheetId="3">#REF!</definedName>
    <definedName name="xind" localSheetId="1">#REF!</definedName>
    <definedName name="xind">#REF!</definedName>
    <definedName name="xind1p" localSheetId="1">#REF!</definedName>
    <definedName name="xind1p">#REF!</definedName>
    <definedName name="xind3p" localSheetId="1">#REF!</definedName>
    <definedName name="xind3p">#REF!</definedName>
    <definedName name="xindnc1p" localSheetId="1">#REF!</definedName>
    <definedName name="xindnc1p">#REF!</definedName>
    <definedName name="xindvl1p" localSheetId="1">#REF!</definedName>
    <definedName name="xindvl1p">#REF!</definedName>
    <definedName name="XINnc" localSheetId="4">#REF!</definedName>
    <definedName name="XINnc" localSheetId="2">#REF!</definedName>
    <definedName name="XINnc" localSheetId="3">#REF!</definedName>
    <definedName name="XINnc" localSheetId="1">#REF!</definedName>
    <definedName name="XINnc">#REF!</definedName>
    <definedName name="xint1p" localSheetId="1">#REF!</definedName>
    <definedName name="xint1p">#REF!</definedName>
    <definedName name="XINvc" localSheetId="1">#REF!</definedName>
    <definedName name="XINvc">#REF!</definedName>
    <definedName name="XINvl" localSheetId="4">#REF!</definedName>
    <definedName name="XINvl" localSheetId="2">#REF!</definedName>
    <definedName name="XINvl" localSheetId="3">#REF!</definedName>
    <definedName name="XINvl" localSheetId="1">#REF!</definedName>
    <definedName name="XINvl">#REF!</definedName>
    <definedName name="xing1p" localSheetId="1">#REF!</definedName>
    <definedName name="xing1p">#REF!</definedName>
    <definedName name="xingnc1p" localSheetId="1">#REF!</definedName>
    <definedName name="xingnc1p">#REF!</definedName>
    <definedName name="xingvl1p" localSheetId="1">#REF!</definedName>
    <definedName name="xingvl1p">#REF!</definedName>
    <definedName name="xit" localSheetId="4">#REF!</definedName>
    <definedName name="xit" localSheetId="2">#REF!</definedName>
    <definedName name="xit" localSheetId="3">#REF!</definedName>
    <definedName name="xit" localSheetId="1">#REF!</definedName>
    <definedName name="xit">#REF!</definedName>
    <definedName name="xit1" localSheetId="4">#REF!</definedName>
    <definedName name="xit1" localSheetId="2">#REF!</definedName>
    <definedName name="xit1" localSheetId="3">#REF!</definedName>
    <definedName name="xit1" localSheetId="1">#REF!</definedName>
    <definedName name="xit1">#REF!</definedName>
    <definedName name="xit1p" localSheetId="1">#REF!</definedName>
    <definedName name="xit1p">#REF!</definedName>
    <definedName name="xit3p" localSheetId="1">#REF!</definedName>
    <definedName name="xit3p">#REF!</definedName>
    <definedName name="XITnc" localSheetId="1">#REF!</definedName>
    <definedName name="XITnc">#REF!</definedName>
    <definedName name="XITvc" localSheetId="1">#REF!</definedName>
    <definedName name="XITvc">#REF!</definedName>
    <definedName name="XITvl" localSheetId="1">#REF!</definedName>
    <definedName name="XITvl">#REF!</definedName>
    <definedName name="xk0.6" localSheetId="4">#REF!</definedName>
    <definedName name="xk0.6" localSheetId="2">#REF!</definedName>
    <definedName name="xk0.6" localSheetId="3">#REF!</definedName>
    <definedName name="xk0.6" localSheetId="1">#REF!</definedName>
    <definedName name="xk0.6">#REF!</definedName>
    <definedName name="xk1.3" localSheetId="4">#REF!</definedName>
    <definedName name="xk1.3" localSheetId="2">#REF!</definedName>
    <definedName name="xk1.3" localSheetId="3">#REF!</definedName>
    <definedName name="xk1.3" localSheetId="1">#REF!</definedName>
    <definedName name="xk1.3">#REF!</definedName>
    <definedName name="xk1.5" localSheetId="4">#REF!</definedName>
    <definedName name="xk1.5" localSheetId="2">#REF!</definedName>
    <definedName name="xk1.5" localSheetId="3">#REF!</definedName>
    <definedName name="xk1.5" localSheetId="1">#REF!</definedName>
    <definedName name="xk1.5">#REF!</definedName>
    <definedName name="xld1.4" localSheetId="4">#REF!</definedName>
    <definedName name="xld1.4" localSheetId="2">#REF!</definedName>
    <definedName name="xld1.4" localSheetId="3">#REF!</definedName>
    <definedName name="xld1.4" localSheetId="1">#REF!</definedName>
    <definedName name="xld1.4">#REF!</definedName>
    <definedName name="xlk1.4" localSheetId="4">#REF!</definedName>
    <definedName name="xlk1.4" localSheetId="2">#REF!</definedName>
    <definedName name="xlk1.4" localSheetId="3">#REF!</definedName>
    <definedName name="xlk1.4" localSheetId="1">#REF!</definedName>
    <definedName name="xlk1.4">#REF!</definedName>
    <definedName name="XM" localSheetId="1">#REF!</definedName>
    <definedName name="XM">#REF!</definedName>
    <definedName name="xmcax" localSheetId="1">#REF!</definedName>
    <definedName name="xmcax">#REF!</definedName>
    <definedName name="xn" localSheetId="1">#REF!</definedName>
    <definedName name="xn">#REF!</definedName>
    <definedName name="xx" localSheetId="1">#REF!</definedName>
    <definedName name="xx">#REF!</definedName>
    <definedName name="y" localSheetId="1">#REF!</definedName>
    <definedName name="y">#REF!</definedName>
    <definedName name="z" localSheetId="4">#REF!</definedName>
    <definedName name="z" localSheetId="2">#REF!</definedName>
    <definedName name="z" localSheetId="3">#REF!</definedName>
    <definedName name="z" localSheetId="1">#REF!</definedName>
    <definedName name="z">#REF!</definedName>
    <definedName name="ZXD" localSheetId="4">#REF!</definedName>
    <definedName name="ZXD" localSheetId="2">#REF!</definedName>
    <definedName name="ZXD" localSheetId="3">#REF!</definedName>
    <definedName name="ZXD" localSheetId="1">#REF!</definedName>
    <definedName name="ZXD">#REF!</definedName>
    <definedName name="zXZ" localSheetId="3">#REF!</definedName>
    <definedName name="zXZ" localSheetId="1">#REF!</definedName>
    <definedName name="zXZ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L89" i="2" l="1"/>
  <c r="K88" i="2"/>
  <c r="N43" i="3"/>
  <c r="L43" i="3"/>
  <c r="K43" i="3"/>
  <c r="Q82" i="2"/>
  <c r="F82" i="2"/>
  <c r="H82" i="2"/>
  <c r="I82" i="2"/>
  <c r="M82" i="2"/>
  <c r="N82" i="2"/>
  <c r="O82" i="2"/>
  <c r="P82" i="2"/>
  <c r="Q75" i="2"/>
  <c r="Q34" i="2"/>
  <c r="Q74" i="2"/>
  <c r="Q43" i="2"/>
  <c r="L73" i="3"/>
  <c r="L72" i="3"/>
  <c r="L60" i="3"/>
  <c r="K77" i="2"/>
  <c r="N49" i="5"/>
  <c r="O49" i="5"/>
  <c r="P49" i="5"/>
  <c r="Q49" i="5"/>
  <c r="K49" i="5"/>
  <c r="L49" i="5"/>
  <c r="M49" i="5"/>
  <c r="M35" i="5"/>
  <c r="N35" i="5"/>
  <c r="O35" i="5"/>
  <c r="P35" i="5"/>
  <c r="Q35" i="5"/>
  <c r="L35" i="5"/>
  <c r="K38" i="2"/>
  <c r="K36" i="5"/>
  <c r="K35" i="5" s="1"/>
  <c r="K34" i="5" s="1"/>
  <c r="K15" i="5" s="1"/>
  <c r="L62" i="5"/>
  <c r="L61" i="5" s="1"/>
  <c r="L25" i="5" s="1"/>
  <c r="M62" i="5"/>
  <c r="M61" i="5" s="1"/>
  <c r="M25" i="5" s="1"/>
  <c r="N62" i="5"/>
  <c r="N61" i="5"/>
  <c r="O62" i="5"/>
  <c r="O61" i="5"/>
  <c r="P62" i="5"/>
  <c r="P61" i="5"/>
  <c r="Q62" i="5"/>
  <c r="Q61" i="5"/>
  <c r="K62" i="5"/>
  <c r="L47" i="5"/>
  <c r="M47" i="5"/>
  <c r="N47" i="5"/>
  <c r="O47" i="5"/>
  <c r="P47" i="5"/>
  <c r="Q47" i="5"/>
  <c r="K47" i="5"/>
  <c r="K85" i="2"/>
  <c r="K84" i="2"/>
  <c r="K85" i="3"/>
  <c r="K83" i="3" s="1"/>
  <c r="K29" i="3" s="1"/>
  <c r="L85" i="3"/>
  <c r="L83" i="3" s="1"/>
  <c r="L29" i="3" s="1"/>
  <c r="M85" i="3"/>
  <c r="M83" i="3"/>
  <c r="N85" i="3"/>
  <c r="N83" i="3"/>
  <c r="O85" i="3"/>
  <c r="O83" i="3"/>
  <c r="P85" i="3"/>
  <c r="P83" i="3"/>
  <c r="Q85" i="3"/>
  <c r="Q83" i="3"/>
  <c r="K88" i="3"/>
  <c r="L88" i="3"/>
  <c r="M88" i="3"/>
  <c r="N88" i="3"/>
  <c r="O88" i="3"/>
  <c r="P88" i="3"/>
  <c r="Q88" i="3"/>
  <c r="K91" i="3"/>
  <c r="K90" i="3" s="1"/>
  <c r="K87" i="3" s="1"/>
  <c r="K30" i="3" s="1"/>
  <c r="L90" i="3"/>
  <c r="M90" i="3"/>
  <c r="N90" i="3"/>
  <c r="O90" i="3"/>
  <c r="P90" i="3"/>
  <c r="Q90" i="3"/>
  <c r="Q20" i="2"/>
  <c r="Q33" i="2"/>
  <c r="Q35" i="3"/>
  <c r="K35" i="3"/>
  <c r="L35" i="3"/>
  <c r="M35" i="3"/>
  <c r="N35" i="3"/>
  <c r="O35" i="3"/>
  <c r="P35" i="3"/>
  <c r="Q87" i="3"/>
  <c r="M87" i="3"/>
  <c r="O87" i="3"/>
  <c r="P87" i="3"/>
  <c r="L87" i="3"/>
  <c r="N87" i="3"/>
  <c r="O77" i="12"/>
  <c r="O76" i="12" s="1"/>
  <c r="O27" i="12" s="1"/>
  <c r="P77" i="12"/>
  <c r="P76" i="12"/>
  <c r="P27" i="12" s="1"/>
  <c r="Q77" i="12"/>
  <c r="Q76" i="12"/>
  <c r="Q27" i="12"/>
  <c r="K105" i="2"/>
  <c r="K106" i="2"/>
  <c r="K104" i="2"/>
  <c r="K102" i="2"/>
  <c r="L103" i="2"/>
  <c r="L100" i="2" s="1"/>
  <c r="J100" i="2"/>
  <c r="M100" i="2"/>
  <c r="N100" i="2"/>
  <c r="O100" i="2"/>
  <c r="P100" i="2"/>
  <c r="Q100" i="2"/>
  <c r="L91" i="2"/>
  <c r="L118" i="2"/>
  <c r="P29" i="10"/>
  <c r="K85" i="10"/>
  <c r="L85" i="10"/>
  <c r="M85" i="10"/>
  <c r="N85" i="10"/>
  <c r="O85" i="10"/>
  <c r="P85" i="10"/>
  <c r="Q85" i="10"/>
  <c r="O87" i="10"/>
  <c r="P87" i="10"/>
  <c r="R87" i="10"/>
  <c r="S87" i="10"/>
  <c r="K100" i="2"/>
  <c r="K87" i="2"/>
  <c r="K82" i="2"/>
  <c r="K66" i="2"/>
  <c r="R65" i="2"/>
  <c r="S65" i="2"/>
  <c r="K65" i="2"/>
  <c r="L65" i="2"/>
  <c r="M65" i="2"/>
  <c r="N65" i="2"/>
  <c r="O65" i="2"/>
  <c r="P65" i="2"/>
  <c r="Q65" i="2"/>
  <c r="L86" i="2"/>
  <c r="L82" i="2"/>
  <c r="K19" i="2"/>
  <c r="L19" i="2"/>
  <c r="M19" i="2"/>
  <c r="N19" i="2"/>
  <c r="O19" i="2"/>
  <c r="P19" i="2"/>
  <c r="K116" i="2"/>
  <c r="L116" i="2"/>
  <c r="M116" i="2"/>
  <c r="N116" i="2"/>
  <c r="O116" i="2"/>
  <c r="P116" i="2"/>
  <c r="Q116" i="2"/>
  <c r="K77" i="12"/>
  <c r="L77" i="12"/>
  <c r="L76" i="12" s="1"/>
  <c r="L27" i="12" s="1"/>
  <c r="M77" i="12"/>
  <c r="M76" i="12" s="1"/>
  <c r="M27" i="12" s="1"/>
  <c r="K76" i="12"/>
  <c r="N77" i="12"/>
  <c r="N76" i="12"/>
  <c r="K78" i="2"/>
  <c r="K59" i="3"/>
  <c r="L59" i="3"/>
  <c r="M59" i="3"/>
  <c r="N59" i="3"/>
  <c r="O59" i="3"/>
  <c r="P59" i="3"/>
  <c r="R59" i="3"/>
  <c r="S59" i="3"/>
  <c r="Q59" i="3"/>
  <c r="Q75" i="3"/>
  <c r="Q83" i="12"/>
  <c r="O83" i="12"/>
  <c r="O29" i="12" s="1"/>
  <c r="N83" i="12"/>
  <c r="N29" i="12" s="1"/>
  <c r="M83" i="12"/>
  <c r="M29" i="12" s="1"/>
  <c r="L83" i="12"/>
  <c r="K83" i="12"/>
  <c r="Q73" i="12"/>
  <c r="O73" i="12"/>
  <c r="O26" i="12"/>
  <c r="N73" i="12"/>
  <c r="M73" i="12"/>
  <c r="M26" i="12" s="1"/>
  <c r="L73" i="12"/>
  <c r="L26" i="12" s="1"/>
  <c r="K73" i="12"/>
  <c r="K26" i="12"/>
  <c r="J73" i="12"/>
  <c r="I73" i="12"/>
  <c r="U70" i="12"/>
  <c r="U17" i="12"/>
  <c r="S70" i="12"/>
  <c r="R70" i="12"/>
  <c r="Q70" i="12"/>
  <c r="P70" i="12"/>
  <c r="O70" i="12"/>
  <c r="N70" i="12"/>
  <c r="M70" i="12"/>
  <c r="L70" i="12"/>
  <c r="K70" i="12"/>
  <c r="S67" i="12"/>
  <c r="R67" i="12"/>
  <c r="Q67" i="12"/>
  <c r="Q66" i="12" s="1"/>
  <c r="Q25" i="12" s="1"/>
  <c r="P67" i="12"/>
  <c r="O67" i="12"/>
  <c r="N67" i="12"/>
  <c r="M67" i="12"/>
  <c r="M66" i="12" s="1"/>
  <c r="M25" i="12" s="1"/>
  <c r="L67" i="12"/>
  <c r="K67" i="12"/>
  <c r="S62" i="12"/>
  <c r="R62" i="12"/>
  <c r="R61" i="12" s="1"/>
  <c r="Q62" i="12"/>
  <c r="P62" i="12"/>
  <c r="O62" i="12"/>
  <c r="N62" i="12"/>
  <c r="N61" i="12" s="1"/>
  <c r="N24" i="12" s="1"/>
  <c r="M62" i="12"/>
  <c r="M61" i="12" s="1"/>
  <c r="M24" i="12" s="1"/>
  <c r="L62" i="12"/>
  <c r="L61" i="12"/>
  <c r="L24" i="12" s="1"/>
  <c r="K62" i="12"/>
  <c r="K61" i="12" s="1"/>
  <c r="K24" i="12" s="1"/>
  <c r="S61" i="12"/>
  <c r="Q61" i="12"/>
  <c r="Q24" i="12" s="1"/>
  <c r="P61" i="12"/>
  <c r="P24" i="12" s="1"/>
  <c r="O61" i="12"/>
  <c r="O24" i="12" s="1"/>
  <c r="Q58" i="12"/>
  <c r="Q57" i="12" s="1"/>
  <c r="O58" i="12"/>
  <c r="O57" i="12"/>
  <c r="O23" i="12" s="1"/>
  <c r="N58" i="12"/>
  <c r="N57" i="12" s="1"/>
  <c r="M58" i="12"/>
  <c r="L58" i="12"/>
  <c r="L57" i="12" s="1"/>
  <c r="K58" i="12"/>
  <c r="K57" i="12" s="1"/>
  <c r="K23" i="12" s="1"/>
  <c r="S54" i="12"/>
  <c r="S53" i="12" s="1"/>
  <c r="R54" i="12"/>
  <c r="Q54" i="12"/>
  <c r="P54" i="12"/>
  <c r="O54" i="12"/>
  <c r="O53" i="12" s="1"/>
  <c r="N54" i="12"/>
  <c r="N53" i="12"/>
  <c r="M54" i="12"/>
  <c r="M53" i="12" s="1"/>
  <c r="L54" i="12"/>
  <c r="L53" i="12"/>
  <c r="K54" i="12"/>
  <c r="K53" i="12" s="1"/>
  <c r="R53" i="12"/>
  <c r="Q53" i="12"/>
  <c r="P53" i="12"/>
  <c r="S50" i="12"/>
  <c r="R50" i="12"/>
  <c r="Q50" i="12"/>
  <c r="Q17" i="12" s="1"/>
  <c r="P50" i="12"/>
  <c r="O50" i="12"/>
  <c r="N50" i="12"/>
  <c r="M50" i="12"/>
  <c r="M17" i="12" s="1"/>
  <c r="L50" i="12"/>
  <c r="K50" i="12"/>
  <c r="S47" i="12"/>
  <c r="R47" i="12"/>
  <c r="Q47" i="12"/>
  <c r="P47" i="12"/>
  <c r="O47" i="12"/>
  <c r="N47" i="12"/>
  <c r="M47" i="12"/>
  <c r="L47" i="12"/>
  <c r="K47" i="12"/>
  <c r="S36" i="12"/>
  <c r="S34" i="12"/>
  <c r="S15" i="12" s="1"/>
  <c r="S14" i="12" s="1"/>
  <c r="R36" i="12"/>
  <c r="R34" i="12" s="1"/>
  <c r="Q36" i="12"/>
  <c r="Q34" i="12" s="1"/>
  <c r="P36" i="12"/>
  <c r="P34" i="12"/>
  <c r="O36" i="12"/>
  <c r="O34" i="12" s="1"/>
  <c r="N36" i="12"/>
  <c r="N34" i="12" s="1"/>
  <c r="M36" i="12"/>
  <c r="L36" i="12"/>
  <c r="L34" i="12" s="1"/>
  <c r="K36" i="12"/>
  <c r="K34" i="12"/>
  <c r="K15" i="12" s="1"/>
  <c r="K14" i="12" s="1"/>
  <c r="M34" i="12"/>
  <c r="M15" i="12" s="1"/>
  <c r="M14" i="12" s="1"/>
  <c r="L29" i="12"/>
  <c r="K29" i="12"/>
  <c r="O28" i="12"/>
  <c r="N28" i="12"/>
  <c r="M28" i="12"/>
  <c r="L28" i="12"/>
  <c r="K28" i="12"/>
  <c r="N27" i="12"/>
  <c r="K27" i="12"/>
  <c r="N26" i="12"/>
  <c r="S25" i="12"/>
  <c r="S20" i="12" s="1"/>
  <c r="R25" i="12"/>
  <c r="R20" i="12" s="1"/>
  <c r="P25" i="12"/>
  <c r="P23" i="12"/>
  <c r="U22" i="12"/>
  <c r="U21" i="12"/>
  <c r="Q16" i="12"/>
  <c r="R17" i="12"/>
  <c r="N66" i="12"/>
  <c r="N25" i="12" s="1"/>
  <c r="N17" i="12"/>
  <c r="O46" i="12"/>
  <c r="O21" i="12" s="1"/>
  <c r="N46" i="12"/>
  <c r="N21" i="12"/>
  <c r="R46" i="12"/>
  <c r="M46" i="12"/>
  <c r="M21" i="12" s="1"/>
  <c r="S16" i="12"/>
  <c r="N22" i="12"/>
  <c r="L46" i="12"/>
  <c r="L21" i="12" s="1"/>
  <c r="P46" i="12"/>
  <c r="P21" i="12" s="1"/>
  <c r="P20" i="12" s="1"/>
  <c r="K46" i="12"/>
  <c r="K21" i="12" s="1"/>
  <c r="S46" i="12"/>
  <c r="P16" i="12"/>
  <c r="O17" i="12"/>
  <c r="S17" i="12"/>
  <c r="S33" i="12"/>
  <c r="L17" i="12"/>
  <c r="P17" i="12"/>
  <c r="K17" i="12"/>
  <c r="M16" i="12"/>
  <c r="O16" i="12"/>
  <c r="K16" i="12"/>
  <c r="P33" i="12"/>
  <c r="P15" i="12"/>
  <c r="N16" i="12"/>
  <c r="R16" i="12"/>
  <c r="O66" i="12"/>
  <c r="O25" i="12"/>
  <c r="L22" i="12"/>
  <c r="Q46" i="12"/>
  <c r="Q21" i="12"/>
  <c r="K66" i="12"/>
  <c r="K25" i="12" s="1"/>
  <c r="P22" i="12"/>
  <c r="L16" i="12"/>
  <c r="M57" i="12"/>
  <c r="M23" i="12" s="1"/>
  <c r="L66" i="12"/>
  <c r="L25" i="12"/>
  <c r="Q22" i="12"/>
  <c r="P14" i="12"/>
  <c r="K140" i="2"/>
  <c r="L140" i="2"/>
  <c r="M140" i="2"/>
  <c r="N140" i="2"/>
  <c r="O140" i="2"/>
  <c r="P140" i="2"/>
  <c r="R140" i="2"/>
  <c r="S140" i="2"/>
  <c r="Q142" i="2"/>
  <c r="Q140" i="2" s="1"/>
  <c r="K147" i="2"/>
  <c r="L147" i="2"/>
  <c r="M147" i="2"/>
  <c r="N147" i="2"/>
  <c r="O147" i="2"/>
  <c r="P147" i="2"/>
  <c r="Q147" i="2"/>
  <c r="R147" i="2"/>
  <c r="S147" i="2"/>
  <c r="U147" i="2"/>
  <c r="V142" i="2"/>
  <c r="P33" i="3"/>
  <c r="M42" i="3"/>
  <c r="O42" i="3"/>
  <c r="P42" i="3"/>
  <c r="Q42" i="3"/>
  <c r="K42" i="3"/>
  <c r="N42" i="3"/>
  <c r="L42" i="3"/>
  <c r="M75" i="3"/>
  <c r="O75" i="3"/>
  <c r="P75" i="3"/>
  <c r="R110" i="2"/>
  <c r="S110" i="2"/>
  <c r="M111" i="2"/>
  <c r="O111" i="2"/>
  <c r="P111" i="2"/>
  <c r="Q111" i="2"/>
  <c r="N111" i="2"/>
  <c r="L111" i="2"/>
  <c r="Q32" i="2"/>
  <c r="M119" i="2"/>
  <c r="M115" i="2" s="1"/>
  <c r="M30" i="2" s="1"/>
  <c r="O119" i="2"/>
  <c r="O115" i="2"/>
  <c r="P119" i="2"/>
  <c r="P115" i="2" s="1"/>
  <c r="P30" i="2" s="1"/>
  <c r="K119" i="2"/>
  <c r="K115" i="2"/>
  <c r="M113" i="2"/>
  <c r="O113" i="2"/>
  <c r="P113" i="2"/>
  <c r="Q113" i="2"/>
  <c r="N113" i="2"/>
  <c r="L113" i="2"/>
  <c r="E82" i="2"/>
  <c r="R82" i="2"/>
  <c r="S82" i="2"/>
  <c r="U82" i="2"/>
  <c r="L75" i="3"/>
  <c r="Q62" i="3"/>
  <c r="Q53" i="3"/>
  <c r="Q19" i="3" s="1"/>
  <c r="Q50" i="3"/>
  <c r="M54" i="2"/>
  <c r="O54" i="2"/>
  <c r="P54" i="2"/>
  <c r="P110" i="2"/>
  <c r="M110" i="2"/>
  <c r="M29" i="2"/>
  <c r="O110" i="2"/>
  <c r="N75" i="3"/>
  <c r="K75" i="3"/>
  <c r="Q110" i="2"/>
  <c r="Q29" i="2" s="1"/>
  <c r="L110" i="2"/>
  <c r="L29" i="2"/>
  <c r="N110" i="2"/>
  <c r="N29" i="2" s="1"/>
  <c r="Q49" i="3"/>
  <c r="Q22" i="3"/>
  <c r="L119" i="2"/>
  <c r="L115" i="2" s="1"/>
  <c r="L30" i="2" s="1"/>
  <c r="K111" i="2"/>
  <c r="N119" i="2"/>
  <c r="N115" i="2"/>
  <c r="N30" i="2"/>
  <c r="Q119" i="2"/>
  <c r="Q115" i="2" s="1"/>
  <c r="Q30" i="2" s="1"/>
  <c r="D82" i="2"/>
  <c r="K113" i="2"/>
  <c r="C82" i="2"/>
  <c r="L54" i="2"/>
  <c r="Q54" i="2"/>
  <c r="K54" i="2"/>
  <c r="N54" i="2"/>
  <c r="L59" i="2"/>
  <c r="N59" i="2"/>
  <c r="O59" i="2"/>
  <c r="O53" i="2" s="1"/>
  <c r="P59" i="2"/>
  <c r="P53" i="2"/>
  <c r="Q59" i="2"/>
  <c r="R59" i="2"/>
  <c r="R53" i="2"/>
  <c r="S59" i="2"/>
  <c r="S53" i="2" s="1"/>
  <c r="K59" i="2"/>
  <c r="L135" i="2"/>
  <c r="M135" i="2"/>
  <c r="N135" i="2"/>
  <c r="O135" i="2"/>
  <c r="P135" i="2"/>
  <c r="Q135" i="2"/>
  <c r="R135" i="2"/>
  <c r="S135" i="2"/>
  <c r="K135" i="2"/>
  <c r="L131" i="2"/>
  <c r="M131" i="2"/>
  <c r="O131" i="2"/>
  <c r="P131" i="2"/>
  <c r="Q131" i="2"/>
  <c r="R131" i="2"/>
  <c r="S131" i="2"/>
  <c r="K131" i="2"/>
  <c r="K53" i="3"/>
  <c r="P23" i="10"/>
  <c r="P25" i="10"/>
  <c r="P17" i="3"/>
  <c r="P20" i="3"/>
  <c r="P24" i="3"/>
  <c r="P26" i="3"/>
  <c r="P27" i="3"/>
  <c r="P28" i="3"/>
  <c r="P29" i="3"/>
  <c r="P30" i="3"/>
  <c r="P31" i="3"/>
  <c r="O24" i="2"/>
  <c r="P24" i="2"/>
  <c r="O29" i="2"/>
  <c r="P29" i="2"/>
  <c r="O30" i="2"/>
  <c r="O33" i="2"/>
  <c r="O20" i="2" s="1"/>
  <c r="U52" i="2"/>
  <c r="Q84" i="10"/>
  <c r="Q29" i="10" s="1"/>
  <c r="O84" i="10"/>
  <c r="O29" i="10" s="1"/>
  <c r="N84" i="10"/>
  <c r="N29" i="10"/>
  <c r="M84" i="10"/>
  <c r="M29" i="10" s="1"/>
  <c r="L84" i="10"/>
  <c r="K84" i="10"/>
  <c r="Q75" i="10"/>
  <c r="O75" i="10"/>
  <c r="O26" i="10" s="1"/>
  <c r="N75" i="10"/>
  <c r="N26" i="10"/>
  <c r="M75" i="10"/>
  <c r="M26" i="10" s="1"/>
  <c r="L75" i="10"/>
  <c r="L26" i="10"/>
  <c r="K75" i="10"/>
  <c r="K26" i="10" s="1"/>
  <c r="J75" i="10"/>
  <c r="I75" i="10"/>
  <c r="S72" i="10"/>
  <c r="R72" i="10"/>
  <c r="Q72" i="10"/>
  <c r="P72" i="10"/>
  <c r="O72" i="10"/>
  <c r="N72" i="10"/>
  <c r="L72" i="10"/>
  <c r="K72" i="10"/>
  <c r="S67" i="10"/>
  <c r="R67" i="10"/>
  <c r="P67" i="10"/>
  <c r="O67" i="10"/>
  <c r="N67" i="10"/>
  <c r="L67" i="10"/>
  <c r="K67" i="10"/>
  <c r="S62" i="10"/>
  <c r="S61" i="10" s="1"/>
  <c r="R62" i="10"/>
  <c r="R61" i="10" s="1"/>
  <c r="Q62" i="10"/>
  <c r="Q61" i="10" s="1"/>
  <c r="Q24" i="10" s="1"/>
  <c r="P62" i="10"/>
  <c r="P61" i="10" s="1"/>
  <c r="P24" i="10" s="1"/>
  <c r="O62" i="10"/>
  <c r="N62" i="10"/>
  <c r="N61" i="10" s="1"/>
  <c r="N24" i="10" s="1"/>
  <c r="L62" i="10"/>
  <c r="L61" i="10"/>
  <c r="L24" i="10" s="1"/>
  <c r="K62" i="10"/>
  <c r="K61" i="10"/>
  <c r="K24" i="10"/>
  <c r="O61" i="10"/>
  <c r="O24" i="10" s="1"/>
  <c r="Q58" i="10"/>
  <c r="Q57" i="10"/>
  <c r="Q23" i="10" s="1"/>
  <c r="O58" i="10"/>
  <c r="O57" i="10"/>
  <c r="O23" i="10" s="1"/>
  <c r="N58" i="10"/>
  <c r="N57" i="10"/>
  <c r="L58" i="10"/>
  <c r="L57" i="10" s="1"/>
  <c r="L23" i="10" s="1"/>
  <c r="K58" i="10"/>
  <c r="K57" i="10"/>
  <c r="S54" i="10"/>
  <c r="S53" i="10" s="1"/>
  <c r="R54" i="10"/>
  <c r="R53" i="10"/>
  <c r="Q54" i="10"/>
  <c r="Q53" i="10" s="1"/>
  <c r="P54" i="10"/>
  <c r="P53" i="10"/>
  <c r="O54" i="10"/>
  <c r="O53" i="10" s="1"/>
  <c r="N54" i="10"/>
  <c r="N53" i="10"/>
  <c r="L54" i="10"/>
  <c r="L53" i="10" s="1"/>
  <c r="K54" i="10"/>
  <c r="K53" i="10"/>
  <c r="S50" i="10"/>
  <c r="R50" i="10"/>
  <c r="Q50" i="10"/>
  <c r="P50" i="10"/>
  <c r="O50" i="10"/>
  <c r="N50" i="10"/>
  <c r="L50" i="10"/>
  <c r="K50" i="10"/>
  <c r="S47" i="10"/>
  <c r="S46" i="10" s="1"/>
  <c r="R47" i="10"/>
  <c r="Q47" i="10"/>
  <c r="P47" i="10"/>
  <c r="P46" i="10" s="1"/>
  <c r="P21" i="10" s="1"/>
  <c r="O47" i="10"/>
  <c r="O46" i="10" s="1"/>
  <c r="O21" i="10" s="1"/>
  <c r="N47" i="10"/>
  <c r="N46" i="10"/>
  <c r="N21" i="10" s="1"/>
  <c r="L47" i="10"/>
  <c r="K47" i="10"/>
  <c r="K46" i="10"/>
  <c r="K21" i="10" s="1"/>
  <c r="S36" i="10"/>
  <c r="S34" i="10"/>
  <c r="R36" i="10"/>
  <c r="R34" i="10" s="1"/>
  <c r="Q36" i="10"/>
  <c r="Q34" i="10"/>
  <c r="Q15" i="10" s="1"/>
  <c r="P36" i="10"/>
  <c r="P34" i="10" s="1"/>
  <c r="P33" i="10" s="1"/>
  <c r="O36" i="10"/>
  <c r="O34" i="10" s="1"/>
  <c r="O15" i="10" s="1"/>
  <c r="N36" i="10"/>
  <c r="N34" i="10" s="1"/>
  <c r="N15" i="10" s="1"/>
  <c r="M36" i="10"/>
  <c r="M34" i="10"/>
  <c r="M15" i="10" s="1"/>
  <c r="L36" i="10"/>
  <c r="L34" i="10"/>
  <c r="L15" i="10"/>
  <c r="K36" i="10"/>
  <c r="K34" i="10" s="1"/>
  <c r="K15" i="10" s="1"/>
  <c r="L29" i="10"/>
  <c r="K29" i="10"/>
  <c r="O28" i="10"/>
  <c r="N28" i="10"/>
  <c r="M28" i="10"/>
  <c r="L28" i="10"/>
  <c r="K28" i="10"/>
  <c r="O27" i="10"/>
  <c r="N27" i="10"/>
  <c r="M27" i="10"/>
  <c r="L27" i="10"/>
  <c r="K27" i="10"/>
  <c r="S25" i="10"/>
  <c r="S20" i="10" s="1"/>
  <c r="R25" i="10"/>
  <c r="R20" i="10"/>
  <c r="K126" i="2"/>
  <c r="L126" i="2"/>
  <c r="N126" i="2"/>
  <c r="O126" i="2"/>
  <c r="P126" i="2"/>
  <c r="R126" i="2"/>
  <c r="S126" i="2"/>
  <c r="L133" i="2"/>
  <c r="N133" i="2"/>
  <c r="N129" i="2"/>
  <c r="O133" i="2"/>
  <c r="P133" i="2"/>
  <c r="R133" i="2"/>
  <c r="S133" i="2"/>
  <c r="K133" i="2"/>
  <c r="K129" i="2" s="1"/>
  <c r="L130" i="2"/>
  <c r="M130" i="2"/>
  <c r="O130" i="2"/>
  <c r="P130" i="2"/>
  <c r="Q130" i="2"/>
  <c r="R130" i="2"/>
  <c r="S130" i="2"/>
  <c r="S129" i="2"/>
  <c r="K130" i="2"/>
  <c r="M133" i="2"/>
  <c r="M72" i="2"/>
  <c r="M63" i="2"/>
  <c r="M25" i="2"/>
  <c r="M123" i="2"/>
  <c r="M75" i="2"/>
  <c r="M74" i="2" s="1"/>
  <c r="Q19" i="2"/>
  <c r="R100" i="2"/>
  <c r="S100" i="2"/>
  <c r="P46" i="5"/>
  <c r="M62" i="3"/>
  <c r="M57" i="3"/>
  <c r="M56" i="3"/>
  <c r="Q57" i="3"/>
  <c r="Q56" i="3" s="1"/>
  <c r="Q61" i="3"/>
  <c r="Q24" i="3"/>
  <c r="Q38" i="3"/>
  <c r="R75" i="2"/>
  <c r="R74" i="2"/>
  <c r="S75" i="2"/>
  <c r="S74" i="2" s="1"/>
  <c r="O78" i="5"/>
  <c r="O76" i="5"/>
  <c r="O29" i="5"/>
  <c r="O67" i="5"/>
  <c r="O26" i="5" s="1"/>
  <c r="Q58" i="5"/>
  <c r="Q57" i="5"/>
  <c r="P58" i="5"/>
  <c r="P57" i="5" s="1"/>
  <c r="O58" i="5"/>
  <c r="O57" i="5"/>
  <c r="O24" i="5" s="1"/>
  <c r="O54" i="5"/>
  <c r="O23" i="5"/>
  <c r="Q51" i="5"/>
  <c r="P51" i="5"/>
  <c r="O51" i="5"/>
  <c r="O22" i="5"/>
  <c r="O34" i="5"/>
  <c r="O15" i="5" s="1"/>
  <c r="O28" i="5"/>
  <c r="O27" i="5"/>
  <c r="O19" i="5"/>
  <c r="O18" i="5"/>
  <c r="P14" i="5"/>
  <c r="Q30" i="3"/>
  <c r="Q77" i="3"/>
  <c r="Q27" i="3" s="1"/>
  <c r="S71" i="3"/>
  <c r="R71" i="3"/>
  <c r="S66" i="3"/>
  <c r="S65" i="3" s="1"/>
  <c r="R66" i="3"/>
  <c r="R65" i="3" s="1"/>
  <c r="S57" i="3"/>
  <c r="S56" i="3" s="1"/>
  <c r="R57" i="3"/>
  <c r="R56" i="3" s="1"/>
  <c r="S53" i="3"/>
  <c r="R53" i="3"/>
  <c r="S50" i="3"/>
  <c r="R50" i="3"/>
  <c r="S38" i="3"/>
  <c r="R38" i="3"/>
  <c r="Q31" i="3"/>
  <c r="Q29" i="3"/>
  <c r="Q28" i="3"/>
  <c r="Q20" i="3"/>
  <c r="P123" i="2"/>
  <c r="R123" i="2"/>
  <c r="S123" i="2"/>
  <c r="P94" i="2"/>
  <c r="P93" i="2"/>
  <c r="P28" i="2" s="1"/>
  <c r="R94" i="2"/>
  <c r="S94" i="2"/>
  <c r="P75" i="2"/>
  <c r="P74" i="2" s="1"/>
  <c r="P69" i="2"/>
  <c r="R69" i="2"/>
  <c r="S69" i="2"/>
  <c r="P72" i="2"/>
  <c r="R72" i="2"/>
  <c r="S72" i="2"/>
  <c r="P63" i="2"/>
  <c r="P25" i="2" s="1"/>
  <c r="R63" i="2"/>
  <c r="R25" i="2" s="1"/>
  <c r="S63" i="2"/>
  <c r="S25" i="2" s="1"/>
  <c r="R43" i="2"/>
  <c r="S43" i="2"/>
  <c r="P37" i="2"/>
  <c r="R37" i="2"/>
  <c r="S37" i="2"/>
  <c r="Q24" i="2"/>
  <c r="R24" i="2"/>
  <c r="S24" i="2"/>
  <c r="R29" i="2"/>
  <c r="S29" i="2"/>
  <c r="R30" i="2"/>
  <c r="S30" i="2"/>
  <c r="K123" i="2"/>
  <c r="K38" i="3"/>
  <c r="K34" i="3"/>
  <c r="K17" i="3" s="1"/>
  <c r="K62" i="3"/>
  <c r="K57" i="3"/>
  <c r="K56" i="3"/>
  <c r="O38" i="3"/>
  <c r="O34" i="3"/>
  <c r="O17" i="3" s="1"/>
  <c r="N38" i="3"/>
  <c r="N34" i="3" s="1"/>
  <c r="N17" i="3" s="1"/>
  <c r="L63" i="2"/>
  <c r="O63" i="2"/>
  <c r="O25" i="2" s="1"/>
  <c r="N63" i="2"/>
  <c r="N25" i="2" s="1"/>
  <c r="K63" i="2"/>
  <c r="K25" i="2" s="1"/>
  <c r="N72" i="2"/>
  <c r="K72" i="2"/>
  <c r="N69" i="2"/>
  <c r="N43" i="2"/>
  <c r="N37" i="2"/>
  <c r="J35" i="2"/>
  <c r="N78" i="5"/>
  <c r="N76" i="5" s="1"/>
  <c r="N29" i="5" s="1"/>
  <c r="L78" i="5"/>
  <c r="L76" i="5"/>
  <c r="L29" i="5" s="1"/>
  <c r="M78" i="5"/>
  <c r="M76" i="5" s="1"/>
  <c r="M29" i="5" s="1"/>
  <c r="N67" i="5"/>
  <c r="N26" i="5"/>
  <c r="M67" i="5"/>
  <c r="M26" i="5"/>
  <c r="L67" i="5"/>
  <c r="L26" i="5"/>
  <c r="K67" i="5"/>
  <c r="K26" i="5"/>
  <c r="J67" i="5"/>
  <c r="I67" i="5"/>
  <c r="K61" i="5"/>
  <c r="K25" i="5" s="1"/>
  <c r="N58" i="5"/>
  <c r="N57" i="5" s="1"/>
  <c r="N24" i="5" s="1"/>
  <c r="K58" i="5"/>
  <c r="K57" i="5"/>
  <c r="K24" i="5" s="1"/>
  <c r="R58" i="5"/>
  <c r="M58" i="5"/>
  <c r="M57" i="5"/>
  <c r="M24" i="5" s="1"/>
  <c r="N54" i="5"/>
  <c r="N23" i="5" s="1"/>
  <c r="M54" i="5"/>
  <c r="M23" i="5" s="1"/>
  <c r="L54" i="5"/>
  <c r="L23" i="5" s="1"/>
  <c r="K54" i="5"/>
  <c r="K23" i="5" s="1"/>
  <c r="N51" i="5"/>
  <c r="N22" i="5" s="1"/>
  <c r="M51" i="5"/>
  <c r="M22" i="5" s="1"/>
  <c r="L51" i="5"/>
  <c r="L22" i="5" s="1"/>
  <c r="K51" i="5"/>
  <c r="K22" i="5" s="1"/>
  <c r="N34" i="5"/>
  <c r="N15" i="5" s="1"/>
  <c r="M34" i="5"/>
  <c r="M15" i="5" s="1"/>
  <c r="L34" i="5"/>
  <c r="N28" i="5"/>
  <c r="M28" i="5"/>
  <c r="L28" i="5"/>
  <c r="K28" i="5"/>
  <c r="N27" i="5"/>
  <c r="M27" i="5"/>
  <c r="L27" i="5"/>
  <c r="K27" i="5"/>
  <c r="O30" i="3"/>
  <c r="N30" i="3"/>
  <c r="M30" i="3"/>
  <c r="L30" i="3"/>
  <c r="O77" i="3"/>
  <c r="O27" i="3"/>
  <c r="N77" i="3"/>
  <c r="N27" i="3"/>
  <c r="M77" i="3"/>
  <c r="M27" i="3"/>
  <c r="L77" i="3"/>
  <c r="L27" i="3"/>
  <c r="K77" i="3"/>
  <c r="K27" i="3"/>
  <c r="J77" i="3"/>
  <c r="I77" i="3"/>
  <c r="U19" i="3"/>
  <c r="P71" i="3"/>
  <c r="O66" i="3"/>
  <c r="O65" i="3"/>
  <c r="O25" i="3" s="1"/>
  <c r="P66" i="3"/>
  <c r="O62" i="3"/>
  <c r="N62" i="3"/>
  <c r="N57" i="3"/>
  <c r="N56" i="3"/>
  <c r="P57" i="3"/>
  <c r="P56" i="3"/>
  <c r="O57" i="3"/>
  <c r="O56" i="3"/>
  <c r="O53" i="3"/>
  <c r="O19" i="3"/>
  <c r="L53" i="3"/>
  <c r="L19" i="3"/>
  <c r="P53" i="3"/>
  <c r="P19" i="3"/>
  <c r="O50" i="3"/>
  <c r="N50" i="3"/>
  <c r="P50" i="3"/>
  <c r="P38" i="3"/>
  <c r="M38" i="3"/>
  <c r="M34" i="3"/>
  <c r="M17" i="3" s="1"/>
  <c r="O31" i="3"/>
  <c r="O29" i="3"/>
  <c r="N29" i="3"/>
  <c r="M29" i="3"/>
  <c r="O28" i="3"/>
  <c r="N28" i="3"/>
  <c r="M28" i="3"/>
  <c r="L28" i="3"/>
  <c r="K28" i="3"/>
  <c r="U23" i="3"/>
  <c r="U22" i="3"/>
  <c r="O20" i="3"/>
  <c r="U100" i="2"/>
  <c r="U94" i="2"/>
  <c r="J93" i="2"/>
  <c r="I93" i="2"/>
  <c r="U43" i="2"/>
  <c r="P43" i="2"/>
  <c r="K30" i="2"/>
  <c r="U24" i="2"/>
  <c r="N24" i="2"/>
  <c r="M24" i="2"/>
  <c r="L24" i="2"/>
  <c r="K24" i="2"/>
  <c r="U23" i="2"/>
  <c r="L58" i="5"/>
  <c r="L57" i="5" s="1"/>
  <c r="L24" i="5" s="1"/>
  <c r="L75" i="2"/>
  <c r="L94" i="2"/>
  <c r="L62" i="3"/>
  <c r="N71" i="3"/>
  <c r="O71" i="3"/>
  <c r="O70" i="3"/>
  <c r="N66" i="3"/>
  <c r="N123" i="2"/>
  <c r="N94" i="2"/>
  <c r="N75" i="2"/>
  <c r="K78" i="5"/>
  <c r="K76" i="5"/>
  <c r="K29" i="5" s="1"/>
  <c r="L50" i="3"/>
  <c r="K71" i="3"/>
  <c r="L71" i="3"/>
  <c r="L66" i="3"/>
  <c r="L65" i="3"/>
  <c r="L25" i="3" s="1"/>
  <c r="K66" i="3"/>
  <c r="K65" i="3" s="1"/>
  <c r="K25" i="3" s="1"/>
  <c r="L57" i="3"/>
  <c r="L56" i="3"/>
  <c r="K50" i="3"/>
  <c r="L38" i="3"/>
  <c r="L34" i="3" s="1"/>
  <c r="L17" i="3"/>
  <c r="L72" i="2"/>
  <c r="L69" i="2"/>
  <c r="K43" i="2"/>
  <c r="K94" i="2"/>
  <c r="K75" i="2"/>
  <c r="L43" i="2"/>
  <c r="O69" i="2"/>
  <c r="O72" i="2"/>
  <c r="O37" i="2"/>
  <c r="O43" i="2"/>
  <c r="O75" i="2"/>
  <c r="O74" i="2"/>
  <c r="K69" i="2"/>
  <c r="O94" i="2"/>
  <c r="K37" i="2"/>
  <c r="L37" i="2"/>
  <c r="O123" i="2"/>
  <c r="L123" i="2"/>
  <c r="M50" i="3"/>
  <c r="M126" i="2"/>
  <c r="M94" i="2"/>
  <c r="R46" i="10"/>
  <c r="Q66" i="3"/>
  <c r="Q65" i="3"/>
  <c r="Q25" i="3" s="1"/>
  <c r="M53" i="3"/>
  <c r="M19" i="3" s="1"/>
  <c r="M66" i="3"/>
  <c r="M65" i="3" s="1"/>
  <c r="M71" i="3"/>
  <c r="M70" i="3"/>
  <c r="M26" i="3" s="1"/>
  <c r="Q71" i="3"/>
  <c r="Q70" i="3" s="1"/>
  <c r="M69" i="2"/>
  <c r="Q133" i="2"/>
  <c r="Q126" i="2"/>
  <c r="Q123" i="2"/>
  <c r="Q37" i="2"/>
  <c r="Q63" i="2"/>
  <c r="Q25" i="2" s="1"/>
  <c r="Q67" i="10"/>
  <c r="Q94" i="2"/>
  <c r="Q69" i="2"/>
  <c r="Q72" i="2"/>
  <c r="M54" i="10"/>
  <c r="M53" i="10"/>
  <c r="M50" i="10"/>
  <c r="M58" i="10"/>
  <c r="M57" i="10" s="1"/>
  <c r="M23" i="10"/>
  <c r="M62" i="10"/>
  <c r="M67" i="10"/>
  <c r="M47" i="10"/>
  <c r="M43" i="2"/>
  <c r="M37" i="2"/>
  <c r="M72" i="10"/>
  <c r="M59" i="2"/>
  <c r="Q16" i="10"/>
  <c r="P23" i="2"/>
  <c r="O23" i="2"/>
  <c r="Q36" i="2"/>
  <c r="Q16" i="2"/>
  <c r="Q34" i="3"/>
  <c r="Q17" i="3"/>
  <c r="Q23" i="3"/>
  <c r="K36" i="2"/>
  <c r="K16" i="2"/>
  <c r="L15" i="5"/>
  <c r="M17" i="5"/>
  <c r="P122" i="2"/>
  <c r="P31" i="2"/>
  <c r="Q18" i="3"/>
  <c r="P65" i="3"/>
  <c r="P25" i="3"/>
  <c r="P18" i="3"/>
  <c r="P16" i="3" s="1"/>
  <c r="O61" i="3"/>
  <c r="O24" i="3"/>
  <c r="O18" i="3"/>
  <c r="L61" i="3"/>
  <c r="L24" i="3"/>
  <c r="L18" i="3"/>
  <c r="L16" i="3" s="1"/>
  <c r="M61" i="3"/>
  <c r="M24" i="3"/>
  <c r="M18" i="3"/>
  <c r="N61" i="3"/>
  <c r="N24" i="3" s="1"/>
  <c r="N18" i="3"/>
  <c r="K61" i="3"/>
  <c r="K24" i="3" s="1"/>
  <c r="K18" i="3"/>
  <c r="K46" i="5"/>
  <c r="K21" i="5"/>
  <c r="K20" i="5" s="1"/>
  <c r="K19" i="3"/>
  <c r="R129" i="2"/>
  <c r="Q46" i="10"/>
  <c r="Q21" i="10" s="1"/>
  <c r="R68" i="2"/>
  <c r="R26" i="2"/>
  <c r="M46" i="5"/>
  <c r="M21" i="5"/>
  <c r="M20" i="5"/>
  <c r="S68" i="2"/>
  <c r="S26" i="2" s="1"/>
  <c r="S22" i="2" s="1"/>
  <c r="R93" i="2"/>
  <c r="R28" i="2"/>
  <c r="M22" i="10"/>
  <c r="P15" i="10"/>
  <c r="P22" i="10"/>
  <c r="P20" i="10"/>
  <c r="L22" i="10"/>
  <c r="N66" i="10"/>
  <c r="N25" i="10"/>
  <c r="P36" i="2"/>
  <c r="P16" i="2"/>
  <c r="Q17" i="2"/>
  <c r="L36" i="2"/>
  <c r="L16" i="2"/>
  <c r="L93" i="2"/>
  <c r="L28" i="2" s="1"/>
  <c r="R27" i="2"/>
  <c r="M18" i="2"/>
  <c r="O122" i="2"/>
  <c r="O31" i="2"/>
  <c r="K17" i="2"/>
  <c r="P17" i="2"/>
  <c r="M17" i="2"/>
  <c r="M93" i="2"/>
  <c r="M28" i="2"/>
  <c r="S93" i="2"/>
  <c r="S28" i="2"/>
  <c r="L17" i="2"/>
  <c r="L18" i="2"/>
  <c r="K18" i="2"/>
  <c r="O17" i="2"/>
  <c r="N17" i="2"/>
  <c r="O46" i="5"/>
  <c r="O21" i="5" s="1"/>
  <c r="O20" i="5" s="1"/>
  <c r="N46" i="5"/>
  <c r="N21" i="5"/>
  <c r="Q129" i="2"/>
  <c r="M122" i="2"/>
  <c r="M31" i="2" s="1"/>
  <c r="S122" i="2"/>
  <c r="S31" i="2"/>
  <c r="M129" i="2"/>
  <c r="Q93" i="2"/>
  <c r="Q28" i="2"/>
  <c r="N36" i="2"/>
  <c r="N16" i="2" s="1"/>
  <c r="N15" i="2" s="1"/>
  <c r="R36" i="2"/>
  <c r="R16" i="2"/>
  <c r="R18" i="2"/>
  <c r="M68" i="2"/>
  <c r="M26" i="2"/>
  <c r="O49" i="3"/>
  <c r="O22" i="3"/>
  <c r="N23" i="3"/>
  <c r="K23" i="3"/>
  <c r="O16" i="5"/>
  <c r="K16" i="5"/>
  <c r="N17" i="5"/>
  <c r="K93" i="2"/>
  <c r="K28" i="2" s="1"/>
  <c r="O23" i="3"/>
  <c r="O22" i="10"/>
  <c r="K22" i="10"/>
  <c r="N74" i="2"/>
  <c r="N27" i="2" s="1"/>
  <c r="L16" i="10"/>
  <c r="K17" i="10"/>
  <c r="P17" i="10"/>
  <c r="O16" i="10"/>
  <c r="N16" i="5"/>
  <c r="L122" i="2"/>
  <c r="L31" i="2" s="1"/>
  <c r="O93" i="2"/>
  <c r="O28" i="2"/>
  <c r="N93" i="2"/>
  <c r="N28" i="2"/>
  <c r="S36" i="2"/>
  <c r="S16" i="2" s="1"/>
  <c r="S15" i="2" s="1"/>
  <c r="L66" i="10"/>
  <c r="L25" i="10"/>
  <c r="P16" i="10"/>
  <c r="K68" i="2"/>
  <c r="K26" i="2"/>
  <c r="R16" i="10"/>
  <c r="R17" i="10"/>
  <c r="R23" i="2"/>
  <c r="L49" i="3"/>
  <c r="L22" i="3" s="1"/>
  <c r="O27" i="2"/>
  <c r="L23" i="3"/>
  <c r="S18" i="2"/>
  <c r="M23" i="3"/>
  <c r="S27" i="2"/>
  <c r="N22" i="10"/>
  <c r="K16" i="10"/>
  <c r="R17" i="2"/>
  <c r="Q17" i="10"/>
  <c r="K74" i="2"/>
  <c r="K27" i="2"/>
  <c r="P49" i="3"/>
  <c r="P22" i="3" s="1"/>
  <c r="P21" i="3" s="1"/>
  <c r="R49" i="3"/>
  <c r="S49" i="3"/>
  <c r="N16" i="10"/>
  <c r="S17" i="10"/>
  <c r="N70" i="3"/>
  <c r="N26" i="3"/>
  <c r="L74" i="2"/>
  <c r="L27" i="2" s="1"/>
  <c r="N53" i="2"/>
  <c r="Q22" i="10"/>
  <c r="K66" i="10"/>
  <c r="K25" i="10"/>
  <c r="L46" i="10"/>
  <c r="L21" i="10" s="1"/>
  <c r="L20" i="10" s="1"/>
  <c r="K70" i="3"/>
  <c r="K26" i="3" s="1"/>
  <c r="N25" i="5"/>
  <c r="N68" i="2"/>
  <c r="N26" i="2" s="1"/>
  <c r="Q46" i="5"/>
  <c r="O129" i="2"/>
  <c r="N17" i="10"/>
  <c r="Q66" i="10"/>
  <c r="Q25" i="10" s="1"/>
  <c r="K110" i="2"/>
  <c r="K29" i="2" s="1"/>
  <c r="M27" i="2"/>
  <c r="L16" i="5"/>
  <c r="O36" i="2"/>
  <c r="O16" i="2"/>
  <c r="N122" i="2"/>
  <c r="N31" i="2"/>
  <c r="K122" i="2"/>
  <c r="K31" i="2"/>
  <c r="N23" i="10"/>
  <c r="R33" i="10"/>
  <c r="R15" i="10"/>
  <c r="S33" i="10"/>
  <c r="S15" i="10"/>
  <c r="O66" i="10"/>
  <c r="O45" i="10" s="1"/>
  <c r="O33" i="10" s="1"/>
  <c r="S16" i="10"/>
  <c r="L17" i="10"/>
  <c r="S23" i="2"/>
  <c r="Q18" i="2"/>
  <c r="M53" i="2"/>
  <c r="M23" i="2" s="1"/>
  <c r="M22" i="2" s="1"/>
  <c r="P18" i="2"/>
  <c r="O18" i="2"/>
  <c r="N18" i="2"/>
  <c r="M36" i="2"/>
  <c r="M16" i="2" s="1"/>
  <c r="M15" i="2" s="1"/>
  <c r="P27" i="2"/>
  <c r="Q53" i="2"/>
  <c r="K53" i="2"/>
  <c r="K23" i="2" s="1"/>
  <c r="K22" i="2" s="1"/>
  <c r="L53" i="2"/>
  <c r="L23" i="2"/>
  <c r="P68" i="2"/>
  <c r="P26" i="2" s="1"/>
  <c r="P22" i="2" s="1"/>
  <c r="O17" i="10"/>
  <c r="M66" i="10"/>
  <c r="M25" i="10" s="1"/>
  <c r="K23" i="10"/>
  <c r="L70" i="3"/>
  <c r="L26" i="3" s="1"/>
  <c r="K49" i="3"/>
  <c r="O26" i="3"/>
  <c r="N65" i="3"/>
  <c r="M49" i="3"/>
  <c r="P23" i="3"/>
  <c r="P129" i="2"/>
  <c r="L129" i="2"/>
  <c r="Q122" i="2"/>
  <c r="Q31" i="2"/>
  <c r="R122" i="2"/>
  <c r="R31" i="2" s="1"/>
  <c r="R22" i="2" s="1"/>
  <c r="Q27" i="2"/>
  <c r="Q68" i="2"/>
  <c r="Q52" i="2" s="1"/>
  <c r="O68" i="2"/>
  <c r="L68" i="2"/>
  <c r="L26" i="2" s="1"/>
  <c r="L22" i="2" s="1"/>
  <c r="S17" i="2"/>
  <c r="L25" i="2"/>
  <c r="M61" i="10"/>
  <c r="M24" i="10" s="1"/>
  <c r="M20" i="10" s="1"/>
  <c r="M16" i="10"/>
  <c r="M17" i="10"/>
  <c r="M46" i="10"/>
  <c r="O17" i="5"/>
  <c r="O14" i="5" s="1"/>
  <c r="M16" i="5"/>
  <c r="M16" i="3"/>
  <c r="Q15" i="2"/>
  <c r="Q23" i="2"/>
  <c r="M14" i="5"/>
  <c r="O45" i="5"/>
  <c r="O33" i="5" s="1"/>
  <c r="K17" i="5"/>
  <c r="K14" i="5" s="1"/>
  <c r="O25" i="5"/>
  <c r="M45" i="5"/>
  <c r="M33" i="5" s="1"/>
  <c r="R15" i="2"/>
  <c r="O14" i="10"/>
  <c r="N45" i="10"/>
  <c r="N33" i="10" s="1"/>
  <c r="K14" i="10"/>
  <c r="N20" i="5"/>
  <c r="L14" i="10"/>
  <c r="O25" i="10"/>
  <c r="P14" i="10"/>
  <c r="N20" i="10"/>
  <c r="N14" i="10"/>
  <c r="P15" i="2"/>
  <c r="S52" i="2"/>
  <c r="S35" i="2"/>
  <c r="N52" i="2"/>
  <c r="N35" i="2" s="1"/>
  <c r="O26" i="2"/>
  <c r="N23" i="2"/>
  <c r="N22" i="2" s="1"/>
  <c r="O52" i="2"/>
  <c r="P52" i="2"/>
  <c r="P35" i="2" s="1"/>
  <c r="N14" i="5"/>
  <c r="N45" i="5"/>
  <c r="N33" i="5" s="1"/>
  <c r="K45" i="5"/>
  <c r="K33" i="5"/>
  <c r="K16" i="3"/>
  <c r="O48" i="3"/>
  <c r="O33" i="3" s="1"/>
  <c r="O16" i="3"/>
  <c r="R14" i="10"/>
  <c r="O15" i="2"/>
  <c r="K15" i="2"/>
  <c r="K45" i="10"/>
  <c r="K33" i="10" s="1"/>
  <c r="R52" i="2"/>
  <c r="R35" i="2" s="1"/>
  <c r="K20" i="10"/>
  <c r="Q14" i="10"/>
  <c r="Q45" i="10"/>
  <c r="Q33" i="10" s="1"/>
  <c r="L15" i="2"/>
  <c r="M52" i="2"/>
  <c r="M35" i="2" s="1"/>
  <c r="L45" i="10"/>
  <c r="L33" i="10" s="1"/>
  <c r="S14" i="10"/>
  <c r="L46" i="5"/>
  <c r="L17" i="5"/>
  <c r="L14" i="5" s="1"/>
  <c r="L48" i="3"/>
  <c r="L33" i="3" s="1"/>
  <c r="K52" i="2"/>
  <c r="K35" i="2" s="1"/>
  <c r="L52" i="2"/>
  <c r="L35" i="2" s="1"/>
  <c r="M14" i="10"/>
  <c r="K22" i="3"/>
  <c r="K48" i="3"/>
  <c r="K33" i="3" s="1"/>
  <c r="O21" i="3"/>
  <c r="N25" i="3"/>
  <c r="M22" i="3"/>
  <c r="M21" i="10"/>
  <c r="M45" i="10"/>
  <c r="M33" i="10" s="1"/>
  <c r="O22" i="2"/>
  <c r="O20" i="10"/>
  <c r="O35" i="2"/>
  <c r="L45" i="5"/>
  <c r="L33" i="5"/>
  <c r="L21" i="5"/>
  <c r="L20" i="5"/>
  <c r="N53" i="3"/>
  <c r="N19" i="3" s="1"/>
  <c r="N16" i="3" s="1"/>
  <c r="Q16" i="3"/>
  <c r="Q26" i="3"/>
  <c r="Q48" i="3"/>
  <c r="Q33" i="3"/>
  <c r="Q21" i="3"/>
  <c r="M48" i="3" l="1"/>
  <c r="M33" i="3" s="1"/>
  <c r="M25" i="3"/>
  <c r="M21" i="3" s="1"/>
  <c r="K21" i="3"/>
  <c r="Q35" i="2"/>
  <c r="L21" i="3"/>
  <c r="Q20" i="10"/>
  <c r="N49" i="3"/>
  <c r="Q26" i="2"/>
  <c r="N15" i="12"/>
  <c r="N14" i="12" s="1"/>
  <c r="Q15" i="12"/>
  <c r="Q14" i="12" s="1"/>
  <c r="M22" i="12"/>
  <c r="M45" i="12"/>
  <c r="M33" i="12" s="1"/>
  <c r="O15" i="12"/>
  <c r="O14" i="12" s="1"/>
  <c r="R33" i="12"/>
  <c r="R15" i="12"/>
  <c r="R14" i="12" s="1"/>
  <c r="K22" i="12"/>
  <c r="K20" i="12" s="1"/>
  <c r="K45" i="12"/>
  <c r="K33" i="12" s="1"/>
  <c r="L23" i="12"/>
  <c r="L45" i="12"/>
  <c r="Q20" i="12"/>
  <c r="M20" i="12"/>
  <c r="L15" i="12"/>
  <c r="L14" i="12" s="1"/>
  <c r="L33" i="12"/>
  <c r="Q23" i="12"/>
  <c r="Q45" i="12"/>
  <c r="L20" i="12"/>
  <c r="O22" i="12"/>
  <c r="O20" i="12" s="1"/>
  <c r="O45" i="12"/>
  <c r="O33" i="12" s="1"/>
  <c r="N45" i="12"/>
  <c r="N33" i="12" s="1"/>
  <c r="N23" i="12"/>
  <c r="N20" i="12" s="1"/>
  <c r="N22" i="3" l="1"/>
  <c r="N21" i="3" s="1"/>
  <c r="N48" i="3"/>
  <c r="N33" i="3" s="1"/>
  <c r="Q22" i="2"/>
  <c r="Q33" i="12"/>
</calcChain>
</file>

<file path=xl/comments1.xml><?xml version="1.0" encoding="utf-8"?>
<comments xmlns="http://schemas.openxmlformats.org/spreadsheetml/2006/main">
  <authors>
    <author>TRAN VAN HAI</author>
  </authors>
  <commentList>
    <comment ref="L76" authorId="0" shapeId="0">
      <text>
        <r>
          <rPr>
            <b/>
            <sz val="9"/>
            <color indexed="81"/>
            <rFont val="Tahoma"/>
            <family val="2"/>
          </rPr>
          <t>TRAN VAN HAI:</t>
        </r>
        <r>
          <rPr>
            <sz val="9"/>
            <color indexed="81"/>
            <rFont val="Tahoma"/>
            <family val="2"/>
          </rPr>
          <t xml:space="preserve">
Giữ số trung hạn cũ</t>
        </r>
      </text>
    </comment>
    <comment ref="L141" authorId="0" shapeId="0">
      <text>
        <r>
          <rPr>
            <b/>
            <sz val="9"/>
            <color indexed="81"/>
            <rFont val="Tahoma"/>
            <family val="2"/>
          </rPr>
          <t>TRAN VAN HAI:</t>
        </r>
        <r>
          <rPr>
            <sz val="9"/>
            <color indexed="81"/>
            <rFont val="Tahoma"/>
            <family val="2"/>
          </rPr>
          <t xml:space="preserve">
Giữ số trung hạn cũ</t>
        </r>
      </text>
    </comment>
  </commentList>
</comments>
</file>

<file path=xl/sharedStrings.xml><?xml version="1.0" encoding="utf-8"?>
<sst xmlns="http://schemas.openxmlformats.org/spreadsheetml/2006/main" count="901" uniqueCount="251">
  <si>
    <t>ĐVT: triệu đồng</t>
  </si>
  <si>
    <t>Tổng số</t>
  </si>
  <si>
    <t>A</t>
  </si>
  <si>
    <t>Giáo dục và đào tạo</t>
  </si>
  <si>
    <t>Thể thao</t>
  </si>
  <si>
    <t>Văn hóa xã hội</t>
  </si>
  <si>
    <t>Thương mại du lịch</t>
  </si>
  <si>
    <t>Giao thông</t>
  </si>
  <si>
    <t>Cấp nước và dịch vụ công cộng</t>
  </si>
  <si>
    <t>Xử lý nước thải</t>
  </si>
  <si>
    <t>An ninh quốc phòng</t>
  </si>
  <si>
    <t>Quản lý nhà nước</t>
  </si>
  <si>
    <t>Tất toán hoàn thành công trình</t>
  </si>
  <si>
    <t>B</t>
  </si>
  <si>
    <t>TT</t>
  </si>
  <si>
    <t>Danh mục dự án</t>
  </si>
  <si>
    <t>Địa điểm xây dựng</t>
  </si>
  <si>
    <t>Địa điểm mở tài khoản của dự án</t>
  </si>
  <si>
    <t>Chủ dự án</t>
  </si>
  <si>
    <t>Mã số dự án</t>
  </si>
  <si>
    <t>Mã ngành kinh tế (loại, khoản)</t>
  </si>
  <si>
    <t>Năng lực thiết kế</t>
  </si>
  <si>
    <t>Thời gian KC-HT</t>
  </si>
  <si>
    <t>Quyết định đầu tư</t>
  </si>
  <si>
    <t>Kế hoạch vốn đầu tư công trung hạn giai đoạn 2016 - 2020</t>
  </si>
  <si>
    <t>Ghi   chú</t>
  </si>
  <si>
    <t>Số quyết định, ngày tháng năm</t>
  </si>
  <si>
    <t>Tổng mức đầu tư</t>
  </si>
  <si>
    <t>Kế hoạch năm 2017</t>
  </si>
  <si>
    <t>Trong đó</t>
  </si>
  <si>
    <t>Trong đó NSNN</t>
  </si>
  <si>
    <t>Thu hồi vốn đã ứng trước</t>
  </si>
  <si>
    <t>Trả nợ XDCB</t>
  </si>
  <si>
    <t xml:space="preserve">TỔNG SỐ </t>
  </si>
  <si>
    <t>Chuân bị đầu tư</t>
  </si>
  <si>
    <t>Dự án chuyển tiếp</t>
  </si>
  <si>
    <t>Dự án khởi công mới</t>
  </si>
  <si>
    <t xml:space="preserve">Dự phòng ngân sách </t>
  </si>
  <si>
    <t>PHÂN BỔ CÁC NGÀNH VÀ LĨNH VỰC</t>
  </si>
  <si>
    <t>DANH MỤC DỰ ÁN 2016</t>
  </si>
  <si>
    <t>I/</t>
  </si>
  <si>
    <t>CHUẨN BỊ ĐẦU TƯ</t>
  </si>
  <si>
    <t>1/</t>
  </si>
  <si>
    <t>GIÁO DỤC VÀ ĐÀO TẠO</t>
  </si>
  <si>
    <t>2/</t>
  </si>
  <si>
    <t>THỂ THAO</t>
  </si>
  <si>
    <t>3/</t>
  </si>
  <si>
    <t>VĂN HÓA XÃ HỘI</t>
  </si>
  <si>
    <t>4/</t>
  </si>
  <si>
    <t>THƯƠNG MẠI DU LỊCH</t>
  </si>
  <si>
    <t>5/</t>
  </si>
  <si>
    <t>GIAO THÔNG</t>
  </si>
  <si>
    <t>Đường rạch Trâm Bầu</t>
  </si>
  <si>
    <t>Mở rộng đường rạch Chùa bờ phải ( ĐT 848- Trường tiểu học Tân An)</t>
  </si>
  <si>
    <t>6/</t>
  </si>
  <si>
    <t>CẤP NƯỚC VÀ DỊCH VỤ CÔNG CỘNG</t>
  </si>
  <si>
    <t>7/</t>
  </si>
  <si>
    <t>XỬ LÝ NƯỚC THẢI</t>
  </si>
  <si>
    <t>8/</t>
  </si>
  <si>
    <t>AN NINH QUỐC PHỒNG</t>
  </si>
  <si>
    <t>9/</t>
  </si>
  <si>
    <t>QUẢN LÝ NHÀ NƯỚC</t>
  </si>
  <si>
    <t>II/</t>
  </si>
  <si>
    <t>CHUẨN BỊ THỰC HIỆN ĐẦU TƯ &amp; THỰC HIỆN ĐẦU TƯ</t>
  </si>
  <si>
    <t>a/ Dự án chuyển tiếp</t>
  </si>
  <si>
    <t>b/ Dự án khởi công mới</t>
  </si>
  <si>
    <t xml:space="preserve">   a/ Dự án chuyển tiếp</t>
  </si>
  <si>
    <t xml:space="preserve">  a). Dự án chuyển tiếp</t>
  </si>
  <si>
    <t>b).Dự án khởi công mới</t>
  </si>
  <si>
    <t>AN NINH QuỐC PHÒNG</t>
  </si>
  <si>
    <t>QuẢN LÝ NHÀ NƯỚC</t>
  </si>
  <si>
    <t>a).Dự án chuyển tiếp</t>
  </si>
  <si>
    <t>III</t>
  </si>
  <si>
    <t xml:space="preserve">VỐN TỈNH, TRUNG ƯƠNG </t>
  </si>
  <si>
    <t>IV</t>
  </si>
  <si>
    <t>Dự phòng</t>
  </si>
  <si>
    <t>a). Dự án chuyển tiếp</t>
  </si>
  <si>
    <t>a/ Dự án chuyển tiếp</t>
  </si>
  <si>
    <t>P2</t>
  </si>
  <si>
    <t>KBSĐ</t>
  </si>
  <si>
    <t>2016-2018</t>
  </si>
  <si>
    <t>2016-2017</t>
  </si>
  <si>
    <t>2015-2017</t>
  </si>
  <si>
    <t>TPĐ</t>
  </si>
  <si>
    <t>KBSĐ, KBĐT</t>
  </si>
  <si>
    <t xml:space="preserve">NGUỒN VỐN TẬP TRUNG </t>
  </si>
  <si>
    <t xml:space="preserve">NGUỒN VỐN SỬ DỤNG ĐẤT </t>
  </si>
  <si>
    <t>Điều chỉnh kế hoạch năm 2016 phân bổ lại</t>
  </si>
  <si>
    <t>Đường mới song song đường NSS (từ Hùng Vương - ĐT 848 nối dài)</t>
  </si>
  <si>
    <t>Đường từ Nguyễn Sinh Sắc đến Khu Liên hợp thể dục thể thao</t>
  </si>
  <si>
    <t>Ban QLDA&amp;PTQĐ</t>
  </si>
  <si>
    <t>Công trình bổ sung</t>
  </si>
  <si>
    <t>Kế hoạch năm 2018</t>
  </si>
  <si>
    <t>Trường tiểu học Vĩnh Phước (giai đoạn 2)</t>
  </si>
  <si>
    <t>Đường Kênh cùng Long Thắng</t>
  </si>
  <si>
    <t>Hội trường thành phố Sa Đéc</t>
  </si>
  <si>
    <t>Đường Rạch chùa bờ phải (đoạn từ cầu Hai Đường đến đường Phạm Hữu Lầu nối dài)</t>
  </si>
  <si>
    <t>Giãn tiến độ không cân được nguồn</t>
  </si>
  <si>
    <t>Kế hoạch năm 2018 phân bổ lại</t>
  </si>
  <si>
    <t>P3</t>
  </si>
  <si>
    <t>2017-2019</t>
  </si>
  <si>
    <t>AH</t>
  </si>
  <si>
    <t>QĐ BCKTKT số: 273/QĐ-UBND-XDCB ngày 20/10/2016 của UBND TP</t>
  </si>
  <si>
    <t>QĐ BCKTKT số: 274/QĐ-UBND-XDCB ngày 20/10/2016 của UBND TP</t>
  </si>
  <si>
    <t>Ban QLDAXD</t>
  </si>
  <si>
    <t>QĐ BCKTKT số: 237/QĐ-UBND-XDCB ngày 27/10/2014 của UBND TP</t>
  </si>
  <si>
    <t>P1</t>
  </si>
  <si>
    <t>VPTU</t>
  </si>
  <si>
    <t>QĐ BCKTKT Số: 998/QĐ-UBND-HC ngày 29/8/2017 của UBND tỉnh Đồng Tháp</t>
  </si>
  <si>
    <t>2018-2020</t>
  </si>
  <si>
    <t>QĐ BCKTKT số: 321/QĐ-UBND-XDCB ngày 27/10/2017 của UBND thành phố Sa Đéc</t>
  </si>
  <si>
    <t>700</t>
  </si>
  <si>
    <t>DANH MỤC DỰ ÁN 2018</t>
  </si>
  <si>
    <t>Chi tiết nguồn dự phòng</t>
  </si>
  <si>
    <t>QĐ PD DA số: 270/QĐ-UBND-XDCB ngày 17/10/2016 của UBND TP</t>
  </si>
  <si>
    <t>Chuyển dự phòng do gỉai ngân &lt;30%</t>
  </si>
  <si>
    <t>Trường Tiểu học Vĩnh Phước (giai đoạn 2)</t>
  </si>
  <si>
    <t>KBSĐ,KHĐT</t>
  </si>
  <si>
    <t>Đợi tỉnh bố trí</t>
  </si>
  <si>
    <t>Trong đó T,TW</t>
  </si>
  <si>
    <t>Đường Trần Thị Nhượng giai đoạn 4</t>
  </si>
  <si>
    <t>Đường Nguyễn Sinh Sắc (đoạn từ ĐT 848 đến nút giao thông Cầu Cái Cỏ)</t>
  </si>
  <si>
    <t>Chủ trương đầu tư: 211/HĐND-KTNS ngày 20/9/2017</t>
  </si>
  <si>
    <t>072</t>
  </si>
  <si>
    <t>Vốn sdd: 886 trđ. Vốn tỉnh hỗ trợ 2017: 5 tỷ.</t>
  </si>
  <si>
    <t>Ngân sách thành phố đối ứng vốn kiên cố hóa trường lớp</t>
  </si>
  <si>
    <t xml:space="preserve"> Biểu 1a</t>
  </si>
  <si>
    <t xml:space="preserve">Công văn số 241/HĐND-KTNS ngày 27 tháng 10 năm 2017 của Hội đồng nhân dân Tỉnh </t>
  </si>
  <si>
    <t xml:space="preserve">KẾ HOẠCH ĐẦU TƯ CÔNG  NĂM 2019  THÀNH PHỐ QUẢN LÝ </t>
  </si>
  <si>
    <t xml:space="preserve"> Đường Ông Hộ bờ phải (đoạn từ kênh Trung ương bờ trái đến cầu Nguyễn Thị Hồng Cúc)</t>
  </si>
  <si>
    <t>Xã TQT</t>
  </si>
  <si>
    <t>QĐ BCKTKT số: 312/UBND-XDCB ngày 26/10/2018 của UBND thành phố Sa Đéc</t>
  </si>
  <si>
    <t xml:space="preserve"> Kế hoạch năm 2019</t>
  </si>
  <si>
    <t>Kế hoạch năm 2019</t>
  </si>
  <si>
    <t>Trường Tiểu học Phú Long</t>
  </si>
  <si>
    <t>QĐ CTĐT số: 245a/QĐ-UBND-XDCb ngày 12/7/2017</t>
  </si>
  <si>
    <t>Khu liên hợp thể dục thể thao (hạng mục: hạ tầng, giao thông)</t>
  </si>
  <si>
    <t>Đường Phạm Hữu Lầu (nối dài)</t>
  </si>
  <si>
    <t>Đường mới song song đường Nguyễn  Sinh Sắc (từ Hùng Vương - ĐT 848 nối dài)</t>
  </si>
  <si>
    <t>P2, TPĐ</t>
  </si>
  <si>
    <t>QĐ BCKTKT số: 237/QĐ-UBND-XDCB ngày 27/10/2014 của UBND TP; QĐ ĐC DA số: 248/QĐ-UBND-XDCB ngày 15/8/2018 của UBND TP</t>
  </si>
  <si>
    <t>QĐ BCKTKT số: 274/QĐ-UBND-XDCB ngày 20/10/2016 của UBND TP;QĐ BCKTKT số: 292/QĐ-UBND-XDCB ngày 05/10/2018 của UBND TP</t>
  </si>
  <si>
    <t>2018-2019</t>
  </si>
  <si>
    <t>QĐ số:  327/QĐ-UBND-XDCB ngày 30/10/2015 của UBND TP;QĐ ĐC số:  104/QĐ-UBND-XDCB ngày 11/5/2018 của UBND TP</t>
  </si>
  <si>
    <t>TQT</t>
  </si>
  <si>
    <t>Đường Nguyễn Thị Minh Khai</t>
  </si>
  <si>
    <t>Dự án Xử lý nước thải, chất thải cải thiện môi trường làng nghề sản xuất bột chăn nuôi xã Tân Phú Đông</t>
  </si>
  <si>
    <t>2011-2018</t>
  </si>
  <si>
    <t>Trường Mầm non Hoa Mai</t>
  </si>
  <si>
    <t>071</t>
  </si>
  <si>
    <t>QĐ BCKTKT số: 291/QĐ-UBND-XDCB ngày 25/10/2016 của UBND TP</t>
  </si>
  <si>
    <t>Đường  Rạch Trâm Bầu</t>
  </si>
  <si>
    <t>P An Hòa</t>
  </si>
  <si>
    <t>KBNN</t>
  </si>
  <si>
    <t>2016 -2019</t>
  </si>
  <si>
    <t>Trụ sở làm việc Công an và Ban chỉ huy quân sự xã Tân Phú Đông</t>
  </si>
  <si>
    <t>011</t>
  </si>
  <si>
    <t>QĐ BCKTKT số: 320/QĐ-UBND-XDCB ngày 27/10/2017 của UBNHD thành phố Sa Đéc</t>
  </si>
  <si>
    <t>Ban chỉ huy Quân sự. Hạng mục: Xây dựng nhà ở tập trung cho huấn luyện LLDBĐV-DQTV</t>
  </si>
  <si>
    <t>PAH</t>
  </si>
  <si>
    <t>Ban CHQS TP</t>
  </si>
  <si>
    <t xml:space="preserve"> a/ Dự án chuyển tiếp</t>
  </si>
  <si>
    <t>Đường nội bộ Khu dân cư chợ Tân Phú Đông</t>
  </si>
  <si>
    <t>Đường vào trường Trung học cơ sở Tân Khánh Đông</t>
  </si>
  <si>
    <t>San lấp mặt bằng khu dân cư chợ phường 3</t>
  </si>
  <si>
    <t>Kè rạch Thông Lưu</t>
  </si>
  <si>
    <t>xã TKĐ</t>
  </si>
  <si>
    <t>QĐ BCKTKT số: 254/UBND-XDCB ngày 24/8/2018 của UBND thành phố Sa Đéc</t>
  </si>
  <si>
    <t>QĐ BCKTKT số: 311/QĐ-UBND-XDCB ngày 26/10/2018 của UBND TP</t>
  </si>
  <si>
    <t>Đường rạch Bà Sáu (đoạn từ đường Nguyễn Tất Thành đến đường  Hùng Vương)</t>
  </si>
  <si>
    <t>QĐ BCKTKT số: 217/UBND-XDCB ngày 12/7/2018 của UBND thành phố Sa Đéc</t>
  </si>
  <si>
    <t>QĐ BCKTKT số: 273/QĐ-UBND-XDCB, ngày 20/10/2016  của UBND TP; QĐ 404/QĐ-UBND-XDCB, ngày 29/12/2017 của UBND TP; QĐ ĐC 288/QĐ-UBND-XDCB ngày 28/9/2018 của UBND thành phố</t>
  </si>
  <si>
    <t>Đường Nguyễn Tất Thành nối dài</t>
  </si>
  <si>
    <t>Đường nội bộ khu trung tâm thương mại khóm 4 Phường 1 ( đoạn từ An Dương Vương đến đường Nguyễn Sinh Sắc)</t>
  </si>
  <si>
    <t>Đường Trần Quang Khải (đoạn từ cầu Sa Đéc 2 đến Cầu Cái Sơn)</t>
  </si>
  <si>
    <t>QĐ 351/UBND-XDCB ngày 30/10/2018</t>
  </si>
  <si>
    <t>QĐ 316/UBND-XDCB ngày 30/10/2018</t>
  </si>
  <si>
    <t>* Chi phí chuẩn bị đầu tư giai đoạn sau</t>
  </si>
  <si>
    <t>Hạ thế điện xã TKĐ: Điện đường rạch ruộng+ Điện khu đê bao liên kết+Điện kênh 19/5</t>
  </si>
  <si>
    <t>Hạ thế điện đường Xếp Mương Đào bờ phải</t>
  </si>
  <si>
    <t xml:space="preserve"> Hạ thế điện TPĐ: Điện kênh 85 bờ phải</t>
  </si>
  <si>
    <t>Xã TKĐ</t>
  </si>
  <si>
    <t>P TQĐ</t>
  </si>
  <si>
    <t>Xã TPĐ</t>
  </si>
  <si>
    <t>Hạ thế điện tuyến ĐT 853 (bờ trái)</t>
  </si>
  <si>
    <t>Hội trường và phòng làm việc Khối vận xã Tân Phú Đông</t>
  </si>
  <si>
    <t>QĐ BCKTKT số: 314/UBND-XDCB ngày 30 tháng 10 năm 2018</t>
  </si>
  <si>
    <t>Bộ CHQS tỉnh</t>
  </si>
  <si>
    <t>QĐ 1184/QĐ-UBND-HC ngày 21/10/2016 của UBND tỉnh Đồng Tháp</t>
  </si>
  <si>
    <t xml:space="preserve">KẾ HOẠCH ĐẦU TƯ CÔNG  NĂM 2019 THÀNH PHỐ QUẢN LÝ </t>
  </si>
  <si>
    <t>Lũy kê thanh toán từ khởi công đến năm 2018</t>
  </si>
  <si>
    <t>Lũy kế thanh toán từ khởi công đến năm 2018</t>
  </si>
  <si>
    <t>VỐN TẬP TRUNG NĂM 2018 PHÂN BỔ LẠI NĂM 2019</t>
  </si>
  <si>
    <t>QĐ BCKTKT số: 273/QĐ-UBND-XDCB, ngày 20/10/2016  của UBND TP; QĐ 404/QĐ-UBND-XDCB, ngày 29/12/2017 của UBND TP;QĐĐC 288/QĐ-UBND-XDCB, ngày 28/9/2018 của UBND TP</t>
  </si>
  <si>
    <t>QĐ BCKTKT số: 309/UBND-XDCB ngày 24/10/2018 của UBND thành phố Sa Đéc</t>
  </si>
  <si>
    <t>QĐ 230/UBND-XDCB ngày 25/10/2015; QĐĐC 225/QĐ-UBND-XDCB ngày 17/7/2018</t>
  </si>
  <si>
    <t xml:space="preserve"> KẾ HOẠCH ĐẦU TƯ CÔNG  NĂM 2019  TỈNH QUẢN LÝ VÀ PHÂN BỔ</t>
  </si>
  <si>
    <t xml:space="preserve">Trường Trung học cơ cở Tân Khánh Đông </t>
  </si>
  <si>
    <t>QĐ  số: 109/QĐ-UBND-XDCB ngày 16/5/2018 của UBND thành phố Sa Đéc</t>
  </si>
  <si>
    <t>QĐ CTĐT số: 109/QĐ-UBND-XDCB ngày 16/5/2018 của UBND thành phố Sa Đéc</t>
  </si>
  <si>
    <t>AN NINH QUỐC PHÒNG</t>
  </si>
  <si>
    <t>Bố trí vốn đối ứng xây dựng trụ sở Ban CHQS phường 2</t>
  </si>
  <si>
    <t>VỐN SỬ DỤNG ĐẤT NĂM 2018 KÉO DÀI PHÂN BỔ LẠI NĂM 2019</t>
  </si>
  <si>
    <t>Đường Cao mên trên bờ phải (đoạn từ tỉnh lộ ĐT 852 đến nhà Ông Huỳnh Văn Dương)</t>
  </si>
  <si>
    <t>Chưa có QĐ ĐC thời gian thực hiện</t>
  </si>
  <si>
    <t>Chưa có vb đc thời gian thực hiện</t>
  </si>
  <si>
    <t>QĐ DA số 699/QĐ-UBND-XDCB ngày  12/8/2011 Tỉnh . Dc-1310/QĐ-UBND-XDCB ngày  24/12/2013 Tỉnh ,dc 519/QĐ-UBND-XDCB ngày  4/6/2014 Tỉnh; dc 750/QĐ-UBND-XDCB ngày  06/7/2017 của UBND Tỉnh; QĐ 408/QĐ-UBND-HC, ngày 23/4/2018 UB tỉnh</t>
  </si>
  <si>
    <t>Kế hoạch năm 2019 phân bổ lại</t>
  </si>
  <si>
    <t>Mở rộng đường Xẻo Tre bờ phải</t>
  </si>
  <si>
    <t>Nâng cấp hẻm Tư Mão (hẻm  405 đường Nguyễn Tất Thành)</t>
  </si>
  <si>
    <t>2019-2020</t>
  </si>
  <si>
    <t>Hạ thế điện tuyến đường Cai Dao bờ phải-TQĐ</t>
  </si>
  <si>
    <t>Công trình bố trí 2 nguồn vốn: TT: 333 tr + SDĐ 14.506 tr</t>
  </si>
  <si>
    <t>Vốn sdd:4.000 chuyển nguồn: 886 trđ. Vốn tỉnh hỗ trợ: 10 tỷ.</t>
  </si>
  <si>
    <t>2016-2020</t>
  </si>
  <si>
    <t>2016-2019</t>
  </si>
  <si>
    <t>QĐ 320/QĐ-UBND-XDCB ngày 28/10/2016 của UBND thành phố;QĐ ĐC 342/QĐ-UBND-XDCB ngày 23/11/2018 của UBND thành phố</t>
  </si>
  <si>
    <t>QĐ 315/QĐ-UBND-XDCB ngày 28/10/2016 của UBND thành phố;QĐ ĐC 343/QĐ-UBND-XDCB ngày 23/11/2018 của UBND thành phố</t>
  </si>
  <si>
    <t>QĐ 319/QĐ-UBND-XDCB ngày 28/10/2016 của UBND thành phố;QĐ ĐC 341/QĐ-UBND-XDCB ngày 23/11/2018 của UBND thành phố</t>
  </si>
  <si>
    <t>QĐ BCKTKT số: 323/UBND-XDCB ngày 27/10/2017;QĐ ĐC 351/QĐ-UBND-XDCB ngày 04/12/2018 của UBND thành phố</t>
  </si>
  <si>
    <t>QĐ 318/QĐ-UBND-XDCB ngày 28/10/2016 của UBND thành phố;QĐ ĐC 349/QĐ-UBND-XDCB ngày 03/12/2018 của UBND thành phố</t>
  </si>
  <si>
    <t>QĐ 317/QĐ-UBND-XDCB ngày 28/10/2016 của UBND thành phố;QĐ ĐC 289/QĐ-UBND-XDCB ngày 01/10/2018 của UBND thành phố;</t>
  </si>
  <si>
    <t>2015-2019</t>
  </si>
  <si>
    <t>QĐ DA số: 234/QĐ-UBND-XDCB ngày 27/10/2014 của UBND TP;QĐ ĐC DA số: 189/QĐ-UBND-XDCB ngày 22/06/2017 của UBND TP;QĐ ĐC DA số: 271/QĐ-UBND-XDCB ngày 13/9/2018 của UBND TP;QĐ 356/QĐ-UBND-XDCB ngày 07/12/2018 của UBND thành phố</t>
  </si>
  <si>
    <t>KBSĐ;KBĐT</t>
  </si>
  <si>
    <t>QĐ BCKTKT số: 322/UBND-XDCB ngày 27 tháng 10 năm 2017;QĐ ĐC DA số: 353/QĐ-UBND-XDCB ngày 05/12/2018 của UBND TP</t>
  </si>
  <si>
    <t>QĐ BCKTKT số: 291/QĐ-UBND-XDCB ngày 25/10/2016 của UBND TP; QĐĐC  346/QĐ-UBND-XDCB ngày 30/11/2018</t>
  </si>
  <si>
    <t>073</t>
  </si>
  <si>
    <t>QĐ PD DA số: 270/QĐ-UBND-XDCB ngày 17/10/2016 của UBND TP; QĐĐC  350/QĐ-UBND-XDCB ngày 04/12/2018 của UBND TP</t>
  </si>
  <si>
    <t>QĐ PDDA số:233/QĐ-UBND-XDCB ngày 30/9/2016 của UBND TP;QĐ ĐC số: 352/QĐ-UBND-XDCB ngày 04/12/2018 của UBND TP</t>
  </si>
  <si>
    <t>QĐ BCKTKT số: 319/QĐ,UBND-XDCB ngày 27/10/2017 của UBND thành phố Sa Đéc; QĐ 296/QĐ-UBND-XDCB ngày 10/10/2018 đc tg thực hiện</t>
  </si>
  <si>
    <t xml:space="preserve"> QĐ DA Số: 220/QĐ-UBND-XDCB ngày 20/10/2014 của UBND TP;QĐ ĐC số 380/QĐ.UBND-HC ngày 30/12/2016 của UBND thành phố Sa Đéc; QĐ số 197/QĐ.UBND-HC ngày 09/6/2017 của UBND thành phố Sa Đéc;QĐĐC số 215/QĐ.UBND-HC ngày 29/6/2017 của UBND thành phố Sa Đéc; QĐ 362/QĐ-UBND-XDCB ngày 18/12/2018 ĐC tg thực hiện</t>
  </si>
  <si>
    <t>2015-2020</t>
  </si>
  <si>
    <t>BQL DA Tăng 100 tr do  cộng số chi  từ trước. Tuy nhiên nay không có nhu cầu nên không ĐC QĐ, sẽ chỉnh giảm lại cuối 2019</t>
  </si>
  <si>
    <t>Đơn vị chưa  điều  chỉnh tổng mức trong chủ trương đầu tư và Quyết định đầu tư (do còn vướng phương án bồi thường)</t>
  </si>
  <si>
    <t>Đang lập thủ tục điều chỉnh QĐ BCKTKT để thực hiện trong năm</t>
  </si>
  <si>
    <t>Chưa có PD BCKTKT</t>
  </si>
  <si>
    <t>Phụ lục số 01a</t>
  </si>
  <si>
    <t>HỘI ĐỒNG NHÂN DÂN</t>
  </si>
  <si>
    <t>THÀNH PHỐ SA ĐÉC</t>
  </si>
  <si>
    <t>CỘNG HÒA XÃ HỘI CHỦ NGHĨA VIỆT NAM</t>
  </si>
  <si>
    <t>Độc lập - Tự do - Hạnh phúc</t>
  </si>
  <si>
    <t>(Kèm theo Nghị quyết số:        /2018/NQ-HĐND ngày 12/12/2018   của HĐND thành phố)</t>
  </si>
  <si>
    <t>QĐ BCKTKT số: 288/UBND-XDCB ngày 25/10/2016 của UBND thành phố Sa Đéc;QĐ ĐC DA số: 345/QĐ-UBND-XDCB ngày 28/11/2018 của UBND TP</t>
  </si>
  <si>
    <t>Phụ lục số 01b</t>
  </si>
  <si>
    <t>ĐVT: Triệu đồng</t>
  </si>
  <si>
    <t>(Kèm theo Nghị quyết số:        /2018/NQ-HĐND ngày 12 tháng 12 năm 2018 của HĐND thành phố)</t>
  </si>
  <si>
    <t>Phụ lục số 02a</t>
  </si>
  <si>
    <t>Phụ lục số 02b</t>
  </si>
  <si>
    <t>Phụ lục số 03</t>
  </si>
  <si>
    <t>(Kèm theo Nghị quyết số:        /2018/ND-HĐND ngày 12 tháng 12 năm 2018 của HĐND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</si>
</sst>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₫_-;\-* #,##0\ _₫_-;_-* &quot;-&quot;\ _₫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£&quot;#,##0.00;\-&quot;£&quot;#,##0.00"/>
    <numFmt numFmtId="168" formatCode="_-* #,##0_-;\-* #,##0_-;_-* &quot;-&quot;_-;_-@_-"/>
    <numFmt numFmtId="169" formatCode="_-* #,##0.00_-;\-* #,##0.00_-;_-* &quot;-&quot;??_-;_-@_-"/>
    <numFmt numFmtId="170" formatCode="_-* #,##0.00\ _€_-;\-* #,##0.00\ _€_-;_-* &quot;-&quot;??\ _€_-;_-@_-"/>
    <numFmt numFmtId="172" formatCode="_-* #,##0\ _€_-;\-* #,##0\ _€_-;_-* &quot;-&quot;??\ _€_-;_-@_-"/>
    <numFmt numFmtId="173" formatCode="&quot;.&quot;###&quot;,&quot;0&quot;.&quot;00_);\(&quot;.&quot;###&quot;,&quot;0&quot;.&quot;00\)"/>
    <numFmt numFmtId="174" formatCode="#,##0\ &quot;DM&quot;;\-#,##0\ &quot;DM&quot;"/>
    <numFmt numFmtId="175" formatCode="_ * #,##0_ ;_ * \-#,##0_ ;_ * &quot;-&quot;_ ;_ @_ "/>
    <numFmt numFmtId="176" formatCode="0.000000000"/>
    <numFmt numFmtId="177" formatCode="0.000%"/>
    <numFmt numFmtId="178" formatCode="0.0%"/>
    <numFmt numFmtId="179" formatCode="0.0000%"/>
    <numFmt numFmtId="180" formatCode="_ * #,##0.00_ ;_ * \-#,##0.00_ ;_ * &quot;-&quot;??_ ;_ @_ "/>
    <numFmt numFmtId="181" formatCode="_-* #,##0.00\ _V_N_D_-;\-* #,##0.00\ _V_N_D_-;_-* &quot;-&quot;??\ _V_N_D_-;_-@_-"/>
    <numFmt numFmtId="182" formatCode="#,##0;\(#,##0\)"/>
    <numFmt numFmtId="183" formatCode="&quot;$&quot;#,##0\ ;\(&quot;$&quot;#,##0\)"/>
    <numFmt numFmtId="184" formatCode="\t0.00%"/>
    <numFmt numFmtId="185" formatCode="m\o\n\th\ \D\,\ \y\y\y\y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.00"/>
    <numFmt numFmtId="191" formatCode="#,###;\-#,###;&quot;&quot;;_(@_)"/>
    <numFmt numFmtId="192" formatCode="#."/>
    <numFmt numFmtId="193" formatCode="0.0000"/>
    <numFmt numFmtId="194" formatCode="#,##0\ &quot;$&quot;_);[Red]\(#,##0\ &quot;$&quot;\)"/>
    <numFmt numFmtId="195" formatCode="_-* #,##0\ &quot;kr&quot;_-;\-* #,##0\ &quot;kr&quot;_-;_-* &quot;-&quot;\ &quot;kr&quot;_-;_-@_-"/>
    <numFmt numFmtId="196" formatCode="#,##0.000"/>
    <numFmt numFmtId="197" formatCode="_-* #,##0.0\ _F_-;\-* #,##0.0\ _F_-;_-* &quot;-&quot;??\ _F_-;_-@_-"/>
    <numFmt numFmtId="198" formatCode="_-* #,##0\ _F_-;\-* #,##0\ _F_-;_-* &quot;-&quot;\ _F_-;_-@_-"/>
    <numFmt numFmtId="199" formatCode="0.000\ "/>
    <numFmt numFmtId="200" formatCode="#,##0\ &quot;Lt&quot;;[Red]\-#,##0\ &quot;Lt&quot;"/>
    <numFmt numFmtId="201" formatCode="#,###,###.00"/>
    <numFmt numFmtId="202" formatCode="#,###,###,###.00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&quot;\&quot;#,##0.00;[Red]&quot;\&quot;\-#,##0.00"/>
    <numFmt numFmtId="206" formatCode="00&quot;.&quot;000"/>
    <numFmt numFmtId="207" formatCode="_-&quot;$&quot;* #,##0_-;\-&quot;$&quot;* #,##0_-;_-&quot;$&quot;* &quot;-&quot;_-;_-@_-"/>
    <numFmt numFmtId="208" formatCode="&quot;$&quot;#,##0;[Red]\-&quot;$&quot;#,##0"/>
    <numFmt numFmtId="209" formatCode="_-&quot;$&quot;* #,##0.00_-;\-&quot;$&quot;* #,##0.00_-;_-&quot;$&quot;* &quot;-&quot;??_-;_-@_-"/>
    <numFmt numFmtId="210" formatCode="_(* #,##0_);_(* \(#,##0\);_(* &quot;-&quot;??_);_(@_)"/>
  </numFmts>
  <fonts count="129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2"/>
      <name val="돋움체"/>
      <family val="3"/>
      <charset val="129"/>
    </font>
    <font>
      <sz val="14"/>
      <name val="??"/>
      <family val="3"/>
      <charset val="129"/>
    </font>
    <font>
      <sz val="10"/>
      <name val="Arial"/>
      <family val="2"/>
    </font>
    <font>
      <sz val="10"/>
      <name val="??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name val="Helv"/>
    </font>
    <font>
      <sz val="11"/>
      <name val="–¾’©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</font>
    <font>
      <sz val="11"/>
      <name val="µ¸¿ò"/>
    </font>
    <font>
      <sz val="12"/>
      <name val="µ¸¿òÃ¼"/>
    </font>
    <font>
      <sz val="11"/>
      <name val="돋움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VNI-Aptima"/>
    </font>
    <font>
      <sz val="14"/>
      <color indexed="8"/>
      <name val="Times New Roman"/>
      <family val="2"/>
    </font>
    <font>
      <sz val="14"/>
      <name val="Times New Roman"/>
      <family val="1"/>
      <charset val="163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Times New Roman"/>
      <family val="1"/>
    </font>
    <font>
      <sz val="12"/>
      <name val="Arial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sz val="13"/>
      <name val="VNI-Times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Helvetica Neue"/>
    </font>
    <font>
      <sz val="13"/>
      <name val=".VnTime"/>
      <family val="2"/>
    </font>
    <font>
      <sz val="10"/>
      <name val="VNI-Times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10"/>
      <name val="VNI-Helve-Condense"/>
    </font>
    <font>
      <sz val="10"/>
      <name val=".VnAvant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4"/>
      <name val=".VnArial"/>
      <family val="2"/>
    </font>
    <font>
      <sz val="16"/>
      <name val="AngsanaUPC"/>
      <family val="1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</font>
    <font>
      <sz val="10"/>
      <name val="ＭＳ Ｐ明朝"/>
      <family val="1"/>
      <charset val="128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b/>
      <sz val="14"/>
      <name val="Time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Helv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8"/>
      <color indexed="12"/>
      <name val="Times New Roman"/>
      <family val="1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13"/>
      <color indexed="12"/>
      <name val="Times New Roman"/>
      <family val="1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8"/>
      <name val="Times New Roman"/>
      <family val="1"/>
      <charset val="163"/>
    </font>
    <font>
      <sz val="12"/>
      <name val="Times New Roman"/>
      <family val="1"/>
      <charset val="163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sz val="18"/>
      <name val="Times New Roman"/>
      <family val="1"/>
      <charset val="163"/>
    </font>
    <font>
      <sz val="9"/>
      <name val="Times New Roman"/>
      <family val="1"/>
      <charset val="163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2">
    <xf numFmtId="0" fontId="0" fillId="0" borderId="0"/>
    <xf numFmtId="0" fontId="6" fillId="0" borderId="0" applyNumberFormat="0" applyFill="0" applyBorder="0" applyAlignment="0" applyProtection="0"/>
    <xf numFmtId="3" fontId="7" fillId="0" borderId="1"/>
    <xf numFmtId="173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10" fillId="0" borderId="2"/>
    <xf numFmtId="175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4" fillId="0" borderId="0"/>
    <xf numFmtId="0" fontId="9" fillId="0" borderId="0" applyNumberForma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3" fontId="7" fillId="0" borderId="1"/>
    <xf numFmtId="3" fontId="7" fillId="0" borderId="1"/>
    <xf numFmtId="0" fontId="19" fillId="2" borderId="0"/>
    <xf numFmtId="9" fontId="3" fillId="0" borderId="0" applyFont="0" applyFill="0" applyBorder="0" applyAlignment="0" applyProtection="0"/>
    <xf numFmtId="0" fontId="20" fillId="2" borderId="0"/>
    <xf numFmtId="0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1" fillId="2" borderId="0"/>
    <xf numFmtId="0" fontId="22" fillId="0" borderId="0">
      <alignment wrapText="1"/>
    </xf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23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0" fontId="28" fillId="0" borderId="0"/>
    <xf numFmtId="0" fontId="29" fillId="0" borderId="0" applyFill="0" applyBorder="0" applyAlignment="0"/>
    <xf numFmtId="0" fontId="30" fillId="2" borderId="3" applyNumberFormat="0" applyAlignment="0" applyProtection="0"/>
    <xf numFmtId="0" fontId="30" fillId="2" borderId="3" applyNumberFormat="0" applyAlignment="0" applyProtection="0"/>
    <xf numFmtId="0" fontId="31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6" fillId="0" borderId="0"/>
    <xf numFmtId="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9" fillId="0" borderId="0"/>
    <xf numFmtId="0" fontId="32" fillId="21" borderId="4" applyNumberFormat="0" applyAlignment="0" applyProtection="0"/>
    <xf numFmtId="0" fontId="32" fillId="21" borderId="4" applyNumberFormat="0" applyAlignment="0" applyProtection="0"/>
    <xf numFmtId="1" fontId="33" fillId="0" borderId="5" applyBorder="0"/>
    <xf numFmtId="185" fontId="37" fillId="0" borderId="0">
      <protection locked="0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9" fillId="0" borderId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9" applyNumberFormat="0" applyAlignment="0" applyProtection="0"/>
    <xf numFmtId="0" fontId="42" fillId="8" borderId="3" applyNumberFormat="0" applyAlignment="0" applyProtection="0"/>
    <xf numFmtId="3" fontId="3" fillId="0" borderId="0" applyFont="0" applyBorder="0" applyAlignment="0"/>
    <xf numFmtId="18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" fontId="3" fillId="0" borderId="0" applyFont="0" applyBorder="0" applyAlignment="0"/>
    <xf numFmtId="190" fontId="37" fillId="0" borderId="0">
      <protection locked="0"/>
    </xf>
    <xf numFmtId="0" fontId="3" fillId="23" borderId="10" applyNumberFormat="0" applyFont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5" fillId="2" borderId="0" applyNumberFormat="0" applyBorder="0" applyAlignment="0" applyProtection="0"/>
    <xf numFmtId="191" fontId="3" fillId="0" borderId="0" applyFont="0" applyFill="0" applyBorder="0" applyAlignment="0" applyProtection="0"/>
    <xf numFmtId="0" fontId="46" fillId="0" borderId="0">
      <alignment horizontal="left"/>
    </xf>
    <xf numFmtId="0" fontId="47" fillId="0" borderId="11" applyNumberFormat="0" applyAlignment="0" applyProtection="0">
      <alignment horizontal="left" vertical="center"/>
    </xf>
    <xf numFmtId="0" fontId="47" fillId="0" borderId="12">
      <alignment horizontal="lef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192" fontId="50" fillId="0" borderId="0">
      <protection locked="0"/>
    </xf>
    <xf numFmtId="192" fontId="50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5" fillId="23" borderId="1" applyNumberFormat="0" applyBorder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32" fillId="21" borderId="4" applyNumberFormat="0" applyAlignment="0" applyProtection="0"/>
    <xf numFmtId="0" fontId="3" fillId="0" borderId="0"/>
    <xf numFmtId="0" fontId="3" fillId="0" borderId="0"/>
    <xf numFmtId="0" fontId="52" fillId="0" borderId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38" fontId="16" fillId="0" borderId="0" applyFont="0" applyFill="0" applyBorder="0" applyAlignment="0" applyProtection="0"/>
    <xf numFmtId="4" fontId="17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15"/>
    <xf numFmtId="193" fontId="6" fillId="0" borderId="16"/>
    <xf numFmtId="194" fontId="16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3" fillId="0" borderId="0" applyNumberFormat="0" applyFont="0" applyFill="0" applyAlignment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6" fillId="0" borderId="0"/>
    <xf numFmtId="37" fontId="57" fillId="0" borderId="0"/>
    <xf numFmtId="167" fontId="58" fillId="0" borderId="0"/>
    <xf numFmtId="0" fontId="59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1" fillId="0" borderId="0"/>
    <xf numFmtId="0" fontId="4" fillId="0" borderId="0"/>
    <xf numFmtId="0" fontId="61" fillId="0" borderId="0"/>
    <xf numFmtId="0" fontId="62" fillId="0" borderId="0" applyNumberFormat="0" applyBorder="0" applyProtection="0"/>
    <xf numFmtId="0" fontId="61" fillId="0" borderId="0"/>
    <xf numFmtId="0" fontId="62" fillId="0" borderId="0" applyNumberFormat="0" applyBorder="0" applyProtection="0"/>
    <xf numFmtId="0" fontId="126" fillId="0" borderId="0"/>
    <xf numFmtId="0" fontId="62" fillId="0" borderId="0" applyNumberFormat="0" applyBorder="0" applyProtection="0"/>
    <xf numFmtId="0" fontId="62" fillId="0" borderId="0" applyNumberFormat="0" applyBorder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61" fillId="0" borderId="0"/>
    <xf numFmtId="0" fontId="4" fillId="0" borderId="0"/>
    <xf numFmtId="0" fontId="61" fillId="0" borderId="0"/>
    <xf numFmtId="0" fontId="126" fillId="0" borderId="0"/>
    <xf numFmtId="0" fontId="3" fillId="0" borderId="0"/>
    <xf numFmtId="0" fontId="62" fillId="0" borderId="0" applyNumberFormat="0" applyBorder="0" applyProtection="0"/>
    <xf numFmtId="0" fontId="127" fillId="0" borderId="0"/>
    <xf numFmtId="0" fontId="9" fillId="0" borderId="0"/>
    <xf numFmtId="0" fontId="63" fillId="0" borderId="0"/>
    <xf numFmtId="0" fontId="63" fillId="0" borderId="0" applyProtection="0"/>
    <xf numFmtId="0" fontId="63" fillId="0" borderId="0" applyProtection="0"/>
    <xf numFmtId="0" fontId="63" fillId="0" borderId="0" applyProtection="0"/>
    <xf numFmtId="0" fontId="63" fillId="0" borderId="0" applyProtection="0"/>
    <xf numFmtId="0" fontId="63" fillId="0" borderId="0" applyProtection="0"/>
    <xf numFmtId="0" fontId="128" fillId="0" borderId="0"/>
    <xf numFmtId="0" fontId="9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126" fillId="0" borderId="0"/>
    <xf numFmtId="0" fontId="126" fillId="0" borderId="0"/>
    <xf numFmtId="0" fontId="6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64" fillId="0" borderId="0" applyNumberFormat="0" applyFill="0" applyBorder="0" applyProtection="0">
      <alignment vertical="top"/>
    </xf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7" fillId="22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6" fillId="0" borderId="0"/>
    <xf numFmtId="0" fontId="41" fillId="2" borderId="9" applyNumberFormat="0" applyAlignment="0" applyProtection="0"/>
    <xf numFmtId="0" fontId="41" fillId="2" borderId="9" applyNumberFormat="0" applyAlignment="0" applyProtection="0"/>
    <xf numFmtId="0" fontId="53" fillId="0" borderId="14" applyNumberFormat="0" applyFill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top" wrapText="1"/>
      <protection locked="0"/>
    </xf>
    <xf numFmtId="9" fontId="3" fillId="0" borderId="0" applyFont="0" applyFill="0" applyBorder="0" applyAlignment="0" applyProtection="0">
      <alignment vertical="top" wrapText="1"/>
      <protection locked="0"/>
    </xf>
    <xf numFmtId="0" fontId="16" fillId="0" borderId="17" applyNumberFormat="0" applyBorder="0"/>
    <xf numFmtId="0" fontId="6" fillId="0" borderId="0" applyNumberFormat="0" applyFill="0" applyBorder="0" applyAlignment="0" applyProtection="0"/>
    <xf numFmtId="3" fontId="66" fillId="0" borderId="18">
      <alignment horizontal="right" wrapText="1"/>
    </xf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" fillId="0" borderId="19">
      <alignment horizontal="center"/>
    </xf>
    <xf numFmtId="196" fontId="3" fillId="0" borderId="0" applyFont="0" applyFill="0" applyBorder="0" applyAlignment="0" applyProtection="0"/>
    <xf numFmtId="0" fontId="54" fillId="0" borderId="0"/>
    <xf numFmtId="197" fontId="6" fillId="0" borderId="20">
      <alignment horizontal="right" vertical="center"/>
    </xf>
    <xf numFmtId="197" fontId="6" fillId="0" borderId="20">
      <alignment horizontal="right" vertical="center"/>
    </xf>
    <xf numFmtId="0" fontId="67" fillId="0" borderId="0" applyNumberFormat="0" applyFill="0" applyBorder="0" applyAlignment="0" applyProtection="0"/>
    <xf numFmtId="0" fontId="30" fillId="22" borderId="3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2" fontId="37" fillId="0" borderId="21">
      <protection locked="0"/>
    </xf>
    <xf numFmtId="192" fontId="37" fillId="0" borderId="21">
      <protection locked="0"/>
    </xf>
    <xf numFmtId="0" fontId="69" fillId="0" borderId="22" applyNumberFormat="0" applyFill="0" applyAlignment="0" applyProtection="0"/>
    <xf numFmtId="0" fontId="44" fillId="5" borderId="0" applyNumberFormat="0" applyBorder="0" applyAlignment="0" applyProtection="0"/>
    <xf numFmtId="0" fontId="70" fillId="0" borderId="0" applyBorder="0">
      <alignment vertical="top" wrapText="1"/>
    </xf>
    <xf numFmtId="198" fontId="6" fillId="0" borderId="20">
      <alignment horizontal="center"/>
    </xf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4" borderId="0" applyNumberFormat="0" applyBorder="0" applyAlignment="0" applyProtection="0"/>
    <xf numFmtId="199" fontId="71" fillId="0" borderId="0" applyFont="0" applyFill="0" applyBorder="0" applyAlignment="0" applyProtection="0"/>
    <xf numFmtId="200" fontId="5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6" fillId="0" borderId="0"/>
    <xf numFmtId="202" fontId="6" fillId="0" borderId="1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0" borderId="0">
      <alignment vertical="center"/>
    </xf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0"/>
    <xf numFmtId="0" fontId="77" fillId="0" borderId="2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78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79" fillId="0" borderId="0"/>
    <xf numFmtId="0" fontId="52" fillId="0" borderId="0"/>
    <xf numFmtId="168" fontId="6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0" fillId="0" borderId="0"/>
    <xf numFmtId="207" fontId="63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63" fillId="0" borderId="0" applyFont="0" applyFill="0" applyBorder="0" applyAlignment="0" applyProtection="0"/>
    <xf numFmtId="169" fontId="16" fillId="0" borderId="0" applyNumberFormat="0" applyFont="0" applyFill="0" applyBorder="0" applyAlignment="0" applyProtection="0"/>
  </cellStyleXfs>
  <cellXfs count="392">
    <xf numFmtId="0" fontId="0" fillId="0" borderId="0" xfId="0"/>
    <xf numFmtId="0" fontId="81" fillId="22" borderId="0" xfId="212" applyFont="1" applyFill="1" applyBorder="1" applyAlignment="1">
      <alignment vertical="center" wrapText="1"/>
    </xf>
    <xf numFmtId="0" fontId="82" fillId="22" borderId="0" xfId="212" applyFont="1" applyFill="1" applyBorder="1" applyAlignment="1">
      <alignment vertical="center" wrapText="1"/>
    </xf>
    <xf numFmtId="0" fontId="82" fillId="0" borderId="0" xfId="212" applyFont="1" applyFill="1" applyBorder="1" applyAlignment="1">
      <alignment vertical="center" wrapText="1"/>
    </xf>
    <xf numFmtId="0" fontId="84" fillId="0" borderId="24" xfId="212" applyFont="1" applyFill="1" applyBorder="1" applyAlignment="1">
      <alignment vertical="center" wrapText="1"/>
    </xf>
    <xf numFmtId="0" fontId="84" fillId="22" borderId="24" xfId="212" applyFont="1" applyFill="1" applyBorder="1" applyAlignment="1">
      <alignment vertical="center" wrapText="1"/>
    </xf>
    <xf numFmtId="0" fontId="84" fillId="22" borderId="24" xfId="212" applyFont="1" applyFill="1" applyBorder="1" applyAlignment="1">
      <alignment horizontal="center" vertical="center" wrapText="1"/>
    </xf>
    <xf numFmtId="0" fontId="84" fillId="22" borderId="24" xfId="212" applyFont="1" applyFill="1" applyBorder="1" applyAlignment="1">
      <alignment horizontal="right" vertical="center" wrapText="1"/>
    </xf>
    <xf numFmtId="0" fontId="81" fillId="22" borderId="0" xfId="212" applyFont="1" applyFill="1" applyBorder="1" applyAlignment="1">
      <alignment horizontal="center" vertical="center"/>
    </xf>
    <xf numFmtId="0" fontId="87" fillId="22" borderId="0" xfId="212" applyFont="1" applyFill="1" applyBorder="1" applyAlignment="1">
      <alignment horizontal="center" vertical="center"/>
    </xf>
    <xf numFmtId="0" fontId="87" fillId="0" borderId="0" xfId="212" applyFont="1" applyFill="1" applyBorder="1" applyAlignment="1">
      <alignment horizontal="center" vertical="center"/>
    </xf>
    <xf numFmtId="3" fontId="60" fillId="22" borderId="25" xfId="264" applyNumberFormat="1" applyFont="1" applyFill="1" applyBorder="1" applyAlignment="1">
      <alignment horizontal="center" vertical="center" wrapText="1"/>
    </xf>
    <xf numFmtId="3" fontId="60" fillId="0" borderId="1" xfId="212" applyNumberFormat="1" applyFont="1" applyFill="1" applyBorder="1" applyAlignment="1">
      <alignment horizontal="center" vertical="center" wrapText="1"/>
    </xf>
    <xf numFmtId="3" fontId="60" fillId="22" borderId="1" xfId="212" applyNumberFormat="1" applyFont="1" applyFill="1" applyBorder="1" applyAlignment="1">
      <alignment horizontal="center" vertical="center" wrapText="1"/>
    </xf>
    <xf numFmtId="0" fontId="81" fillId="22" borderId="0" xfId="212" applyFont="1" applyFill="1" applyBorder="1" applyAlignment="1">
      <alignment horizontal="center" vertical="center" wrapText="1"/>
    </xf>
    <xf numFmtId="0" fontId="88" fillId="22" borderId="0" xfId="212" applyFont="1" applyFill="1" applyBorder="1" applyAlignment="1">
      <alignment horizontal="center" vertical="center" wrapText="1"/>
    </xf>
    <xf numFmtId="0" fontId="88" fillId="0" borderId="0" xfId="212" applyFont="1" applyFill="1" applyBorder="1" applyAlignment="1">
      <alignment horizontal="center" vertical="center" wrapText="1"/>
    </xf>
    <xf numFmtId="3" fontId="83" fillId="0" borderId="23" xfId="212" applyNumberFormat="1" applyFont="1" applyFill="1" applyBorder="1" applyAlignment="1">
      <alignment horizontal="center" vertical="center" wrapText="1"/>
    </xf>
    <xf numFmtId="3" fontId="83" fillId="22" borderId="23" xfId="264" applyNumberFormat="1" applyFont="1" applyFill="1" applyBorder="1" applyAlignment="1">
      <alignment horizontal="center" vertical="center" wrapText="1"/>
    </xf>
    <xf numFmtId="3" fontId="60" fillId="22" borderId="23" xfId="212" applyNumberFormat="1" applyFont="1" applyFill="1" applyBorder="1" applyAlignment="1">
      <alignment horizontal="center" vertical="center" wrapText="1"/>
    </xf>
    <xf numFmtId="3" fontId="83" fillId="22" borderId="23" xfId="212" applyNumberFormat="1" applyFont="1" applyFill="1" applyBorder="1" applyAlignment="1">
      <alignment horizontal="center" vertical="top" wrapText="1"/>
    </xf>
    <xf numFmtId="0" fontId="60" fillId="22" borderId="23" xfId="212" applyNumberFormat="1" applyFont="1" applyFill="1" applyBorder="1" applyAlignment="1">
      <alignment horizontal="center" vertical="center" wrapText="1"/>
    </xf>
    <xf numFmtId="3" fontId="83" fillId="22" borderId="23" xfId="212" applyNumberFormat="1" applyFont="1" applyFill="1" applyBorder="1" applyAlignment="1">
      <alignment horizontal="center" vertical="center" wrapText="1"/>
    </xf>
    <xf numFmtId="3" fontId="83" fillId="22" borderId="23" xfId="212" applyNumberFormat="1" applyFont="1" applyFill="1" applyBorder="1" applyAlignment="1">
      <alignment horizontal="right" vertical="center" wrapText="1"/>
    </xf>
    <xf numFmtId="3" fontId="81" fillId="22" borderId="0" xfId="212" applyNumberFormat="1" applyFont="1" applyFill="1" applyBorder="1" applyAlignment="1">
      <alignment vertical="center" wrapText="1"/>
    </xf>
    <xf numFmtId="3" fontId="87" fillId="22" borderId="0" xfId="212" applyNumberFormat="1" applyFont="1" applyFill="1" applyBorder="1" applyAlignment="1">
      <alignment vertical="top" wrapText="1"/>
    </xf>
    <xf numFmtId="0" fontId="87" fillId="22" borderId="0" xfId="212" applyFont="1" applyFill="1" applyBorder="1" applyAlignment="1">
      <alignment vertical="top" wrapText="1"/>
    </xf>
    <xf numFmtId="0" fontId="87" fillId="0" borderId="0" xfId="212" applyFont="1" applyFill="1" applyBorder="1" applyAlignment="1">
      <alignment vertical="top" wrapText="1"/>
    </xf>
    <xf numFmtId="3" fontId="60" fillId="0" borderId="26" xfId="212" applyNumberFormat="1" applyFont="1" applyFill="1" applyBorder="1" applyAlignment="1">
      <alignment horizontal="center" vertical="center" wrapText="1"/>
    </xf>
    <xf numFmtId="0" fontId="60" fillId="22" borderId="26" xfId="212" applyFont="1" applyFill="1" applyBorder="1" applyAlignment="1">
      <alignment horizontal="left" vertical="center" wrapText="1"/>
    </xf>
    <xf numFmtId="3" fontId="60" fillId="22" borderId="26" xfId="212" applyNumberFormat="1" applyFont="1" applyFill="1" applyBorder="1" applyAlignment="1">
      <alignment horizontal="center" vertical="center" wrapText="1"/>
    </xf>
    <xf numFmtId="3" fontId="60" fillId="22" borderId="26" xfId="212" applyNumberFormat="1" applyFont="1" applyFill="1" applyBorder="1" applyAlignment="1">
      <alignment horizontal="center" vertical="top" wrapText="1"/>
    </xf>
    <xf numFmtId="0" fontId="60" fillId="22" borderId="26" xfId="212" applyNumberFormat="1" applyFont="1" applyFill="1" applyBorder="1" applyAlignment="1">
      <alignment horizontal="center" vertical="center" wrapText="1"/>
    </xf>
    <xf numFmtId="0" fontId="60" fillId="22" borderId="26" xfId="212" applyFont="1" applyFill="1" applyBorder="1" applyAlignment="1">
      <alignment horizontal="center" vertical="center" wrapText="1"/>
    </xf>
    <xf numFmtId="3" fontId="36" fillId="22" borderId="26" xfId="212" applyNumberFormat="1" applyFont="1" applyFill="1" applyBorder="1" applyAlignment="1">
      <alignment horizontal="center" vertical="center" wrapText="1"/>
    </xf>
    <xf numFmtId="3" fontId="60" fillId="22" borderId="26" xfId="212" applyNumberFormat="1" applyFont="1" applyFill="1" applyBorder="1" applyAlignment="1">
      <alignment horizontal="right" vertical="center" wrapText="1"/>
    </xf>
    <xf numFmtId="3" fontId="83" fillId="22" borderId="26" xfId="212" applyNumberFormat="1" applyFont="1" applyFill="1" applyBorder="1" applyAlignment="1">
      <alignment horizontal="right" vertical="center" wrapText="1"/>
    </xf>
    <xf numFmtId="0" fontId="88" fillId="22" borderId="0" xfId="212" applyFont="1" applyFill="1" applyBorder="1" applyAlignment="1">
      <alignment vertical="top" wrapText="1"/>
    </xf>
    <xf numFmtId="0" fontId="88" fillId="0" borderId="0" xfId="212" applyFont="1" applyFill="1" applyBorder="1" applyAlignment="1">
      <alignment vertical="top" wrapText="1"/>
    </xf>
    <xf numFmtId="0" fontId="83" fillId="22" borderId="26" xfId="212" applyFont="1" applyFill="1" applyBorder="1" applyAlignment="1">
      <alignment horizontal="left" vertical="center" wrapText="1"/>
    </xf>
    <xf numFmtId="3" fontId="83" fillId="0" borderId="26" xfId="212" applyNumberFormat="1" applyFont="1" applyFill="1" applyBorder="1" applyAlignment="1">
      <alignment horizontal="center" vertical="center" wrapText="1"/>
    </xf>
    <xf numFmtId="3" fontId="83" fillId="22" borderId="26" xfId="212" applyNumberFormat="1" applyFont="1" applyFill="1" applyBorder="1" applyAlignment="1">
      <alignment horizontal="center" vertical="center" wrapText="1"/>
    </xf>
    <xf numFmtId="3" fontId="83" fillId="22" borderId="26" xfId="212" applyNumberFormat="1" applyFont="1" applyFill="1" applyBorder="1" applyAlignment="1">
      <alignment horizontal="center" vertical="top" wrapText="1"/>
    </xf>
    <xf numFmtId="0" fontId="83" fillId="22" borderId="26" xfId="212" applyNumberFormat="1" applyFont="1" applyFill="1" applyBorder="1" applyAlignment="1">
      <alignment horizontal="center" vertical="center" wrapText="1"/>
    </xf>
    <xf numFmtId="0" fontId="83" fillId="22" borderId="26" xfId="212" applyFont="1" applyFill="1" applyBorder="1" applyAlignment="1">
      <alignment horizontal="center" vertical="center" wrapText="1"/>
    </xf>
    <xf numFmtId="3" fontId="85" fillId="22" borderId="26" xfId="212" applyNumberFormat="1" applyFont="1" applyFill="1" applyBorder="1" applyAlignment="1">
      <alignment horizontal="center" vertical="center" wrapText="1"/>
    </xf>
    <xf numFmtId="0" fontId="86" fillId="22" borderId="0" xfId="212" applyFont="1" applyFill="1" applyBorder="1" applyAlignment="1">
      <alignment vertical="center" wrapText="1"/>
    </xf>
    <xf numFmtId="0" fontId="60" fillId="22" borderId="26" xfId="106" applyNumberFormat="1" applyFont="1" applyFill="1" applyBorder="1" applyAlignment="1">
      <alignment horizontal="right" vertical="center" wrapText="1"/>
    </xf>
    <xf numFmtId="0" fontId="60" fillId="22" borderId="26" xfId="212" applyNumberFormat="1" applyFont="1" applyFill="1" applyBorder="1" applyAlignment="1">
      <alignment horizontal="right" vertical="center" wrapText="1"/>
    </xf>
    <xf numFmtId="3" fontId="60" fillId="0" borderId="26" xfId="212" applyNumberFormat="1" applyFont="1" applyFill="1" applyBorder="1" applyAlignment="1">
      <alignment horizontal="right" vertical="center" wrapText="1"/>
    </xf>
    <xf numFmtId="0" fontId="2" fillId="22" borderId="26" xfId="0" applyFont="1" applyFill="1" applyBorder="1" applyAlignment="1">
      <alignment horizontal="left" vertical="center" wrapText="1"/>
    </xf>
    <xf numFmtId="3" fontId="83" fillId="22" borderId="26" xfId="212" applyNumberFormat="1" applyFont="1" applyFill="1" applyBorder="1" applyAlignment="1">
      <alignment vertical="center" wrapText="1"/>
    </xf>
    <xf numFmtId="3" fontId="60" fillId="0" borderId="26" xfId="212" applyNumberFormat="1" applyFont="1" applyFill="1" applyBorder="1" applyAlignment="1">
      <alignment vertical="center" wrapText="1"/>
    </xf>
    <xf numFmtId="3" fontId="86" fillId="22" borderId="26" xfId="212" applyNumberFormat="1" applyFont="1" applyFill="1" applyBorder="1" applyAlignment="1">
      <alignment horizontal="center" vertical="top" wrapText="1"/>
    </xf>
    <xf numFmtId="3" fontId="83" fillId="22" borderId="26" xfId="212" applyNumberFormat="1" applyFont="1" applyFill="1" applyBorder="1" applyAlignment="1">
      <alignment horizontal="left" vertical="center" wrapText="1"/>
    </xf>
    <xf numFmtId="0" fontId="83" fillId="22" borderId="26" xfId="212" applyNumberFormat="1" applyFont="1" applyFill="1" applyBorder="1" applyAlignment="1">
      <alignment horizontal="center" vertical="top" wrapText="1"/>
    </xf>
    <xf numFmtId="3" fontId="83" fillId="22" borderId="26" xfId="212" applyNumberFormat="1" applyFont="1" applyFill="1" applyBorder="1" applyAlignment="1">
      <alignment vertical="top" wrapText="1"/>
    </xf>
    <xf numFmtId="210" fontId="60" fillId="22" borderId="26" xfId="107" applyNumberFormat="1" applyFont="1" applyFill="1" applyBorder="1" applyAlignment="1">
      <alignment horizontal="right" vertical="center" wrapText="1"/>
    </xf>
    <xf numFmtId="210" fontId="83" fillId="22" borderId="26" xfId="107" applyNumberFormat="1" applyFont="1" applyFill="1" applyBorder="1" applyAlignment="1">
      <alignment horizontal="right" vertical="center" wrapText="1"/>
    </xf>
    <xf numFmtId="0" fontId="86" fillId="22" borderId="26" xfId="212" applyFont="1" applyFill="1" applyBorder="1" applyAlignment="1">
      <alignment horizontal="left" vertical="center" wrapText="1"/>
    </xf>
    <xf numFmtId="3" fontId="85" fillId="22" borderId="26" xfId="212" applyNumberFormat="1" applyFont="1" applyFill="1" applyBorder="1" applyAlignment="1">
      <alignment horizontal="center" vertical="top" wrapText="1"/>
    </xf>
    <xf numFmtId="3" fontId="60" fillId="0" borderId="23" xfId="212" applyNumberFormat="1" applyFont="1" applyFill="1" applyBorder="1" applyAlignment="1">
      <alignment horizontal="right" vertical="center" wrapText="1"/>
    </xf>
    <xf numFmtId="3" fontId="2" fillId="22" borderId="26" xfId="0" applyNumberFormat="1" applyFont="1" applyFill="1" applyBorder="1" applyAlignment="1">
      <alignment horizontal="left" vertical="center" wrapText="1"/>
    </xf>
    <xf numFmtId="0" fontId="85" fillId="22" borderId="26" xfId="212" applyFont="1" applyFill="1" applyBorder="1" applyAlignment="1">
      <alignment horizontal="center" vertical="center" wrapText="1"/>
    </xf>
    <xf numFmtId="0" fontId="83" fillId="22" borderId="26" xfId="212" applyFont="1" applyFill="1" applyBorder="1" applyAlignment="1">
      <alignment vertical="center" wrapText="1"/>
    </xf>
    <xf numFmtId="3" fontId="81" fillId="22" borderId="26" xfId="212" applyNumberFormat="1" applyFont="1" applyFill="1" applyBorder="1" applyAlignment="1">
      <alignment horizontal="center" vertical="center" wrapText="1"/>
    </xf>
    <xf numFmtId="3" fontId="90" fillId="22" borderId="26" xfId="211" applyNumberFormat="1" applyFont="1" applyFill="1" applyBorder="1" applyAlignment="1">
      <alignment horizontal="left" vertical="center" wrapText="1"/>
    </xf>
    <xf numFmtId="0" fontId="83" fillId="0" borderId="26" xfId="212" applyFont="1" applyFill="1" applyBorder="1" applyAlignment="1">
      <alignment horizontal="center" vertical="center" wrapText="1"/>
    </xf>
    <xf numFmtId="210" fontId="83" fillId="22" borderId="26" xfId="212" applyNumberFormat="1" applyFont="1" applyFill="1" applyBorder="1" applyAlignment="1">
      <alignment horizontal="right" vertical="center" wrapText="1"/>
    </xf>
    <xf numFmtId="0" fontId="60" fillId="0" borderId="26" xfId="212" applyFont="1" applyFill="1" applyBorder="1" applyAlignment="1">
      <alignment horizontal="right" vertical="center" wrapText="1"/>
    </xf>
    <xf numFmtId="3" fontId="86" fillId="22" borderId="0" xfId="212" applyNumberFormat="1" applyFont="1" applyFill="1" applyBorder="1" applyAlignment="1">
      <alignment vertical="center" wrapText="1"/>
    </xf>
    <xf numFmtId="0" fontId="83" fillId="22" borderId="26" xfId="212" applyFont="1" applyFill="1" applyBorder="1" applyAlignment="1">
      <alignment horizontal="right" vertical="center" wrapText="1"/>
    </xf>
    <xf numFmtId="0" fontId="83" fillId="0" borderId="26" xfId="212" applyFont="1" applyFill="1" applyBorder="1" applyAlignment="1">
      <alignment horizontal="right" vertical="center" wrapText="1"/>
    </xf>
    <xf numFmtId="3" fontId="81" fillId="22" borderId="23" xfId="212" applyNumberFormat="1" applyFont="1" applyFill="1" applyBorder="1" applyAlignment="1">
      <alignment horizontal="center" vertical="center" wrapText="1"/>
    </xf>
    <xf numFmtId="0" fontId="84" fillId="22" borderId="0" xfId="212" applyFont="1" applyFill="1" applyBorder="1" applyAlignment="1">
      <alignment vertical="top" wrapText="1"/>
    </xf>
    <xf numFmtId="0" fontId="84" fillId="0" borderId="0" xfId="212" applyFont="1" applyFill="1" applyBorder="1" applyAlignment="1">
      <alignment vertical="top" wrapText="1"/>
    </xf>
    <xf numFmtId="3" fontId="60" fillId="0" borderId="27" xfId="212" applyNumberFormat="1" applyFont="1" applyFill="1" applyBorder="1" applyAlignment="1">
      <alignment horizontal="right" vertical="center" wrapText="1"/>
    </xf>
    <xf numFmtId="3" fontId="60" fillId="22" borderId="27" xfId="212" applyNumberFormat="1" applyFont="1" applyFill="1" applyBorder="1" applyAlignment="1">
      <alignment horizontal="center" vertical="center" wrapText="1"/>
    </xf>
    <xf numFmtId="0" fontId="83" fillId="0" borderId="27" xfId="212" applyFont="1" applyFill="1" applyBorder="1"/>
    <xf numFmtId="0" fontId="83" fillId="22" borderId="27" xfId="212" applyFont="1" applyFill="1" applyBorder="1"/>
    <xf numFmtId="0" fontId="83" fillId="22" borderId="27" xfId="212" applyFont="1" applyFill="1" applyBorder="1" applyAlignment="1">
      <alignment horizontal="center"/>
    </xf>
    <xf numFmtId="0" fontId="83" fillId="22" borderId="27" xfId="212" applyFont="1" applyFill="1" applyBorder="1" applyAlignment="1">
      <alignment horizontal="right"/>
    </xf>
    <xf numFmtId="0" fontId="83" fillId="22" borderId="26" xfId="212" applyFont="1" applyFill="1" applyBorder="1" applyAlignment="1">
      <alignment horizontal="center"/>
    </xf>
    <xf numFmtId="0" fontId="83" fillId="0" borderId="1" xfId="212" applyFont="1" applyFill="1" applyBorder="1"/>
    <xf numFmtId="0" fontId="83" fillId="22" borderId="1" xfId="212" applyFont="1" applyFill="1" applyBorder="1"/>
    <xf numFmtId="0" fontId="83" fillId="22" borderId="1" xfId="212" applyFont="1" applyFill="1" applyBorder="1" applyAlignment="1">
      <alignment horizontal="center"/>
    </xf>
    <xf numFmtId="0" fontId="83" fillId="22" borderId="1" xfId="212" applyFont="1" applyFill="1" applyBorder="1" applyAlignment="1">
      <alignment horizontal="right"/>
    </xf>
    <xf numFmtId="37" fontId="83" fillId="22" borderId="28" xfId="106" applyNumberFormat="1" applyFont="1" applyFill="1" applyBorder="1" applyAlignment="1">
      <alignment horizontal="right"/>
    </xf>
    <xf numFmtId="3" fontId="83" fillId="22" borderId="1" xfId="212" applyNumberFormat="1" applyFont="1" applyFill="1" applyBorder="1" applyAlignment="1">
      <alignment horizontal="right"/>
    </xf>
    <xf numFmtId="0" fontId="83" fillId="22" borderId="0" xfId="212" applyFont="1" applyFill="1" applyBorder="1" applyAlignment="1">
      <alignment horizontal="right"/>
    </xf>
    <xf numFmtId="0" fontId="83" fillId="0" borderId="0" xfId="212" applyFont="1" applyFill="1" applyBorder="1"/>
    <xf numFmtId="0" fontId="83" fillId="22" borderId="0" xfId="212" applyFont="1" applyFill="1" applyBorder="1"/>
    <xf numFmtId="0" fontId="83" fillId="22" borderId="0" xfId="212" applyFont="1" applyFill="1" applyBorder="1" applyAlignment="1">
      <alignment horizontal="center"/>
    </xf>
    <xf numFmtId="3" fontId="83" fillId="22" borderId="0" xfId="212" applyNumberFormat="1" applyFont="1" applyFill="1" applyBorder="1" applyAlignment="1">
      <alignment horizontal="right"/>
    </xf>
    <xf numFmtId="0" fontId="17" fillId="0" borderId="0" xfId="212" applyFont="1" applyFill="1" applyBorder="1"/>
    <xf numFmtId="0" fontId="17" fillId="22" borderId="0" xfId="212" applyFont="1" applyFill="1" applyBorder="1"/>
    <xf numFmtId="0" fontId="17" fillId="22" borderId="0" xfId="212" applyFont="1" applyFill="1" applyBorder="1" applyAlignment="1">
      <alignment horizontal="center"/>
    </xf>
    <xf numFmtId="0" fontId="17" fillId="22" borderId="0" xfId="212" applyFont="1" applyFill="1" applyBorder="1" applyAlignment="1">
      <alignment horizontal="right"/>
    </xf>
    <xf numFmtId="0" fontId="31" fillId="22" borderId="0" xfId="212" applyFont="1" applyFill="1" applyBorder="1" applyAlignment="1">
      <alignment horizontal="center"/>
    </xf>
    <xf numFmtId="0" fontId="81" fillId="22" borderId="0" xfId="212" applyFont="1" applyFill="1" applyBorder="1" applyAlignment="1">
      <alignment vertical="center"/>
    </xf>
    <xf numFmtId="0" fontId="82" fillId="22" borderId="0" xfId="212" applyFont="1" applyFill="1" applyBorder="1"/>
    <xf numFmtId="0" fontId="82" fillId="0" borderId="0" xfId="212" applyFont="1" applyFill="1" applyBorder="1"/>
    <xf numFmtId="0" fontId="81" fillId="0" borderId="0" xfId="212" applyFont="1" applyFill="1" applyBorder="1" applyAlignment="1">
      <alignment vertical="center"/>
    </xf>
    <xf numFmtId="0" fontId="82" fillId="0" borderId="0" xfId="212" applyFont="1" applyFill="1" applyBorder="1" applyAlignment="1">
      <alignment horizontal="center"/>
    </xf>
    <xf numFmtId="0" fontId="82" fillId="22" borderId="0" xfId="212" applyFont="1" applyFill="1" applyBorder="1" applyAlignment="1">
      <alignment horizontal="center"/>
    </xf>
    <xf numFmtId="0" fontId="82" fillId="22" borderId="0" xfId="212" applyNumberFormat="1" applyFont="1" applyFill="1" applyBorder="1" applyAlignment="1">
      <alignment horizontal="center"/>
    </xf>
    <xf numFmtId="0" fontId="82" fillId="22" borderId="0" xfId="212" applyFont="1" applyFill="1" applyBorder="1" applyAlignment="1">
      <alignment horizontal="right"/>
    </xf>
    <xf numFmtId="0" fontId="84" fillId="22" borderId="0" xfId="212" applyFont="1" applyFill="1" applyBorder="1" applyAlignment="1">
      <alignment horizontal="center"/>
    </xf>
    <xf numFmtId="172" fontId="60" fillId="22" borderId="26" xfId="106" applyNumberFormat="1" applyFont="1" applyFill="1" applyBorder="1" applyAlignment="1">
      <alignment horizontal="right" vertical="center" wrapText="1"/>
    </xf>
    <xf numFmtId="0" fontId="81" fillId="22" borderId="26" xfId="212" applyFont="1" applyFill="1" applyBorder="1" applyAlignment="1">
      <alignment horizontal="left" vertical="center" wrapText="1"/>
    </xf>
    <xf numFmtId="0" fontId="60" fillId="0" borderId="27" xfId="212" applyFont="1" applyFill="1" applyBorder="1" applyAlignment="1">
      <alignment horizontal="right" vertical="center" wrapText="1"/>
    </xf>
    <xf numFmtId="0" fontId="82" fillId="22" borderId="0" xfId="212" applyFont="1" applyFill="1" applyBorder="1" applyAlignment="1">
      <alignment vertical="top" wrapText="1"/>
    </xf>
    <xf numFmtId="0" fontId="82" fillId="0" borderId="0" xfId="212" applyFont="1" applyFill="1" applyBorder="1" applyAlignment="1">
      <alignment vertical="top" wrapText="1"/>
    </xf>
    <xf numFmtId="37" fontId="83" fillId="22" borderId="1" xfId="106" applyNumberFormat="1" applyFont="1" applyFill="1" applyBorder="1" applyAlignment="1">
      <alignment horizontal="right"/>
    </xf>
    <xf numFmtId="210" fontId="60" fillId="22" borderId="26" xfId="106" applyNumberFormat="1" applyFont="1" applyFill="1" applyBorder="1" applyAlignment="1">
      <alignment horizontal="right" vertical="center" wrapText="1"/>
    </xf>
    <xf numFmtId="37" fontId="83" fillId="22" borderId="27" xfId="106" applyNumberFormat="1" applyFont="1" applyFill="1" applyBorder="1" applyAlignment="1">
      <alignment horizontal="center"/>
    </xf>
    <xf numFmtId="0" fontId="84" fillId="22" borderId="24" xfId="212" applyNumberFormat="1" applyFont="1" applyFill="1" applyBorder="1" applyAlignment="1">
      <alignment vertical="center" wrapText="1"/>
    </xf>
    <xf numFmtId="0" fontId="83" fillId="22" borderId="26" xfId="212" applyNumberFormat="1" applyFont="1" applyFill="1" applyBorder="1" applyAlignment="1">
      <alignment horizontal="left" vertical="center" wrapText="1"/>
    </xf>
    <xf numFmtId="0" fontId="83" fillId="22" borderId="26" xfId="212" applyNumberFormat="1" applyFont="1" applyFill="1" applyBorder="1" applyAlignment="1">
      <alignment horizontal="right" vertical="center" wrapText="1"/>
    </xf>
    <xf numFmtId="0" fontId="83" fillId="22" borderId="27" xfId="212" applyNumberFormat="1" applyFont="1" applyFill="1" applyBorder="1"/>
    <xf numFmtId="0" fontId="83" fillId="22" borderId="1" xfId="212" applyNumberFormat="1" applyFont="1" applyFill="1" applyBorder="1"/>
    <xf numFmtId="0" fontId="17" fillId="22" borderId="0" xfId="212" applyNumberFormat="1" applyFont="1" applyFill="1" applyBorder="1"/>
    <xf numFmtId="3" fontId="60" fillId="22" borderId="27" xfId="212" applyNumberFormat="1" applyFont="1" applyFill="1" applyBorder="1" applyAlignment="1">
      <alignment horizontal="right" vertical="center" wrapText="1"/>
    </xf>
    <xf numFmtId="3" fontId="83" fillId="22" borderId="27" xfId="212" applyNumberFormat="1" applyFont="1" applyFill="1" applyBorder="1" applyAlignment="1">
      <alignment horizontal="right" vertical="center" wrapText="1"/>
    </xf>
    <xf numFmtId="0" fontId="60" fillId="22" borderId="0" xfId="212" applyFont="1" applyFill="1" applyBorder="1" applyAlignment="1">
      <alignment vertical="center" wrapText="1"/>
    </xf>
    <xf numFmtId="0" fontId="83" fillId="22" borderId="0" xfId="212" applyFont="1" applyFill="1" applyBorder="1" applyAlignment="1">
      <alignment horizontal="center" vertical="center"/>
    </xf>
    <xf numFmtId="0" fontId="60" fillId="22" borderId="0" xfId="212" applyFont="1" applyFill="1" applyBorder="1" applyAlignment="1">
      <alignment horizontal="center" vertical="center" wrapText="1"/>
    </xf>
    <xf numFmtId="0" fontId="83" fillId="22" borderId="0" xfId="212" applyFont="1" applyFill="1" applyBorder="1" applyAlignment="1">
      <alignment vertical="top" wrapText="1"/>
    </xf>
    <xf numFmtId="0" fontId="60" fillId="22" borderId="0" xfId="212" applyFont="1" applyFill="1" applyBorder="1" applyAlignment="1">
      <alignment vertical="top" wrapText="1"/>
    </xf>
    <xf numFmtId="3" fontId="60" fillId="22" borderId="0" xfId="212" applyNumberFormat="1" applyFont="1" applyFill="1" applyBorder="1" applyAlignment="1">
      <alignment vertical="center" wrapText="1"/>
    </xf>
    <xf numFmtId="0" fontId="60" fillId="22" borderId="0" xfId="212" applyFont="1" applyFill="1" applyBorder="1"/>
    <xf numFmtId="0" fontId="60" fillId="22" borderId="0" xfId="212" applyFont="1" applyFill="1" applyBorder="1" applyAlignment="1">
      <alignment vertical="center"/>
    </xf>
    <xf numFmtId="3" fontId="60" fillId="22" borderId="0" xfId="212" applyNumberFormat="1" applyFont="1" applyFill="1" applyBorder="1" applyAlignment="1">
      <alignment vertical="top" wrapText="1"/>
    </xf>
    <xf numFmtId="172" fontId="36" fillId="22" borderId="1" xfId="112" applyNumberFormat="1" applyFont="1" applyFill="1" applyBorder="1" applyAlignment="1">
      <alignment horizontal="center" vertical="center" wrapText="1"/>
    </xf>
    <xf numFmtId="3" fontId="93" fillId="22" borderId="0" xfId="212" applyNumberFormat="1" applyFont="1" applyFill="1" applyBorder="1" applyAlignment="1">
      <alignment vertical="top" wrapText="1"/>
    </xf>
    <xf numFmtId="0" fontId="82" fillId="22" borderId="0" xfId="212" applyFont="1" applyFill="1" applyBorder="1" applyAlignment="1">
      <alignment horizontal="center" vertical="center" wrapText="1"/>
    </xf>
    <xf numFmtId="210" fontId="60" fillId="22" borderId="26" xfId="107" applyNumberFormat="1" applyFont="1" applyFill="1" applyBorder="1" applyAlignment="1">
      <alignment horizontal="center" vertical="center" wrapText="1"/>
    </xf>
    <xf numFmtId="210" fontId="83" fillId="22" borderId="26" xfId="107" applyNumberFormat="1" applyFont="1" applyFill="1" applyBorder="1" applyAlignment="1">
      <alignment horizontal="center" vertical="center" wrapText="1"/>
    </xf>
    <xf numFmtId="210" fontId="83" fillId="22" borderId="26" xfId="212" applyNumberFormat="1" applyFont="1" applyFill="1" applyBorder="1" applyAlignment="1">
      <alignment horizontal="center" vertical="center" wrapText="1"/>
    </xf>
    <xf numFmtId="3" fontId="81" fillId="22" borderId="0" xfId="212" applyNumberFormat="1" applyFont="1" applyFill="1" applyBorder="1" applyAlignment="1">
      <alignment horizontal="center" vertical="center" wrapText="1"/>
    </xf>
    <xf numFmtId="172" fontId="94" fillId="22" borderId="0" xfId="106" applyNumberFormat="1" applyFont="1" applyFill="1" applyBorder="1" applyAlignment="1">
      <alignment vertical="top" wrapText="1"/>
    </xf>
    <xf numFmtId="3" fontId="87" fillId="22" borderId="0" xfId="212" applyNumberFormat="1" applyFont="1" applyFill="1" applyBorder="1" applyAlignment="1">
      <alignment horizontal="center" vertical="center"/>
    </xf>
    <xf numFmtId="3" fontId="60" fillId="22" borderId="19" xfId="212" applyNumberFormat="1" applyFont="1" applyFill="1" applyBorder="1" applyAlignment="1">
      <alignment horizontal="center" vertical="center" wrapText="1"/>
    </xf>
    <xf numFmtId="3" fontId="83" fillId="22" borderId="27" xfId="212" applyNumberFormat="1" applyFont="1" applyFill="1" applyBorder="1" applyAlignment="1">
      <alignment horizontal="center" vertical="center" wrapText="1"/>
    </xf>
    <xf numFmtId="172" fontId="36" fillId="22" borderId="25" xfId="112" applyNumberFormat="1" applyFont="1" applyFill="1" applyBorder="1" applyAlignment="1">
      <alignment horizontal="center" vertical="center" wrapText="1"/>
    </xf>
    <xf numFmtId="0" fontId="36" fillId="22" borderId="26" xfId="212" applyFont="1" applyFill="1" applyBorder="1" applyAlignment="1">
      <alignment horizontal="left" vertical="center" wrapText="1"/>
    </xf>
    <xf numFmtId="3" fontId="36" fillId="22" borderId="26" xfId="212" applyNumberFormat="1" applyFont="1" applyFill="1" applyBorder="1" applyAlignment="1">
      <alignment horizontal="center" vertical="top" wrapText="1"/>
    </xf>
    <xf numFmtId="0" fontId="60" fillId="22" borderId="26" xfId="212" applyFont="1" applyFill="1" applyBorder="1" applyAlignment="1">
      <alignment horizontal="right" vertical="center" wrapText="1"/>
    </xf>
    <xf numFmtId="3" fontId="81" fillId="22" borderId="26" xfId="212" applyNumberFormat="1" applyFont="1" applyFill="1" applyBorder="1" applyAlignment="1">
      <alignment horizontal="center" vertical="top" wrapText="1"/>
    </xf>
    <xf numFmtId="1" fontId="89" fillId="22" borderId="26" xfId="264" applyNumberFormat="1" applyFont="1" applyFill="1" applyBorder="1" applyAlignment="1">
      <alignment vertical="center" wrapText="1"/>
    </xf>
    <xf numFmtId="0" fontId="60" fillId="22" borderId="27" xfId="212" applyFont="1" applyFill="1" applyBorder="1" applyAlignment="1">
      <alignment horizontal="left" vertical="center" wrapText="1"/>
    </xf>
    <xf numFmtId="0" fontId="83" fillId="22" borderId="23" xfId="212" applyFont="1" applyFill="1" applyBorder="1" applyAlignment="1">
      <alignment horizontal="left" vertical="center" wrapText="1"/>
    </xf>
    <xf numFmtId="0" fontId="83" fillId="22" borderId="27" xfId="212" applyFont="1" applyFill="1" applyBorder="1" applyAlignment="1">
      <alignment horizontal="left" vertical="center" wrapText="1"/>
    </xf>
    <xf numFmtId="3" fontId="60" fillId="22" borderId="26" xfId="212" applyNumberFormat="1" applyFont="1" applyFill="1" applyBorder="1" applyAlignment="1">
      <alignment horizontal="left" vertical="center" wrapText="1"/>
    </xf>
    <xf numFmtId="3" fontId="81" fillId="22" borderId="26" xfId="264" applyNumberFormat="1" applyFont="1" applyFill="1" applyBorder="1" applyAlignment="1">
      <alignment horizontal="left" vertical="center" wrapText="1"/>
    </xf>
    <xf numFmtId="3" fontId="83" fillId="22" borderId="27" xfId="212" applyNumberFormat="1" applyFont="1" applyFill="1" applyBorder="1" applyAlignment="1">
      <alignment horizontal="left" vertical="center" wrapText="1"/>
    </xf>
    <xf numFmtId="3" fontId="60" fillId="22" borderId="27" xfId="212" applyNumberFormat="1" applyFont="1" applyFill="1" applyBorder="1" applyAlignment="1">
      <alignment horizontal="left" vertical="center" wrapText="1"/>
    </xf>
    <xf numFmtId="3" fontId="95" fillId="22" borderId="26" xfId="212" applyNumberFormat="1" applyFont="1" applyFill="1" applyBorder="1" applyAlignment="1">
      <alignment horizontal="right" vertical="center" wrapText="1"/>
    </xf>
    <xf numFmtId="0" fontId="36" fillId="22" borderId="26" xfId="112" applyNumberFormat="1" applyFont="1" applyFill="1" applyBorder="1" applyAlignment="1">
      <alignment horizontal="center" vertical="center"/>
    </xf>
    <xf numFmtId="3" fontId="60" fillId="22" borderId="26" xfId="212" applyNumberFormat="1" applyFont="1" applyFill="1" applyBorder="1" applyAlignment="1">
      <alignment vertical="center" wrapText="1"/>
    </xf>
    <xf numFmtId="3" fontId="60" fillId="22" borderId="23" xfId="212" applyNumberFormat="1" applyFont="1" applyFill="1" applyBorder="1" applyAlignment="1">
      <alignment horizontal="right" vertical="center" wrapText="1"/>
    </xf>
    <xf numFmtId="0" fontId="96" fillId="22" borderId="0" xfId="212" applyFont="1" applyFill="1" applyBorder="1" applyAlignment="1">
      <alignment horizontal="center"/>
    </xf>
    <xf numFmtId="0" fontId="96" fillId="22" borderId="0" xfId="212" applyFont="1" applyFill="1" applyBorder="1"/>
    <xf numFmtId="0" fontId="96" fillId="22" borderId="0" xfId="212" applyNumberFormat="1" applyFont="1" applyFill="1" applyBorder="1"/>
    <xf numFmtId="0" fontId="96" fillId="22" borderId="0" xfId="212" applyFont="1" applyFill="1" applyBorder="1" applyAlignment="1">
      <alignment horizontal="right"/>
    </xf>
    <xf numFmtId="0" fontId="60" fillId="0" borderId="26" xfId="212" applyFont="1" applyFill="1" applyBorder="1" applyAlignment="1">
      <alignment horizontal="center" vertical="center" wrapText="1"/>
    </xf>
    <xf numFmtId="3" fontId="36" fillId="0" borderId="26" xfId="212" applyNumberFormat="1" applyFont="1" applyFill="1" applyBorder="1" applyAlignment="1">
      <alignment horizontal="center" vertical="center" wrapText="1"/>
    </xf>
    <xf numFmtId="0" fontId="60" fillId="0" borderId="26" xfId="212" applyNumberFormat="1" applyFont="1" applyFill="1" applyBorder="1" applyAlignment="1">
      <alignment horizontal="center" vertical="center" wrapText="1"/>
    </xf>
    <xf numFmtId="3" fontId="81" fillId="0" borderId="26" xfId="212" applyNumberFormat="1" applyFont="1" applyFill="1" applyBorder="1" applyAlignment="1">
      <alignment horizontal="center" vertical="center" wrapText="1"/>
    </xf>
    <xf numFmtId="3" fontId="83" fillId="0" borderId="26" xfId="212" applyNumberFormat="1" applyFont="1" applyFill="1" applyBorder="1" applyAlignment="1">
      <alignment horizontal="right" vertical="center" wrapText="1"/>
    </xf>
    <xf numFmtId="3" fontId="81" fillId="0" borderId="0" xfId="212" applyNumberFormat="1" applyFont="1" applyFill="1" applyBorder="1" applyAlignment="1">
      <alignment vertical="center" wrapText="1"/>
    </xf>
    <xf numFmtId="3" fontId="81" fillId="0" borderId="26" xfId="264" applyNumberFormat="1" applyFont="1" applyFill="1" applyBorder="1" applyAlignment="1">
      <alignment horizontal="center" vertical="center" wrapText="1"/>
    </xf>
    <xf numFmtId="0" fontId="81" fillId="0" borderId="26" xfId="212" applyFont="1" applyFill="1" applyBorder="1" applyAlignment="1">
      <alignment horizontal="left" vertical="center" wrapText="1"/>
    </xf>
    <xf numFmtId="3" fontId="86" fillId="22" borderId="26" xfId="264" applyNumberFormat="1" applyFont="1" applyFill="1" applyBorder="1" applyAlignment="1">
      <alignment horizontal="left" vertical="center" wrapText="1"/>
    </xf>
    <xf numFmtId="0" fontId="100" fillId="22" borderId="0" xfId="212" applyFont="1" applyFill="1" applyBorder="1" applyAlignment="1">
      <alignment vertical="center"/>
    </xf>
    <xf numFmtId="0" fontId="100" fillId="22" borderId="0" xfId="212" applyFont="1" applyFill="1" applyBorder="1"/>
    <xf numFmtId="0" fontId="100" fillId="0" borderId="0" xfId="212" applyFont="1" applyFill="1" applyBorder="1"/>
    <xf numFmtId="0" fontId="100" fillId="0" borderId="0" xfId="212" applyFont="1" applyFill="1" applyBorder="1" applyAlignment="1">
      <alignment vertical="center"/>
    </xf>
    <xf numFmtId="0" fontId="81" fillId="0" borderId="23" xfId="212" applyFont="1" applyFill="1" applyBorder="1" applyAlignment="1">
      <alignment horizontal="left" vertical="center" wrapText="1"/>
    </xf>
    <xf numFmtId="0" fontId="60" fillId="0" borderId="23" xfId="212" applyFont="1" applyFill="1" applyBorder="1" applyAlignment="1">
      <alignment horizontal="center" vertical="center" wrapText="1"/>
    </xf>
    <xf numFmtId="3" fontId="60" fillId="0" borderId="23" xfId="212" applyNumberFormat="1" applyFont="1" applyFill="1" applyBorder="1" applyAlignment="1">
      <alignment horizontal="center" vertical="center" wrapText="1"/>
    </xf>
    <xf numFmtId="3" fontId="36" fillId="0" borderId="23" xfId="212" applyNumberFormat="1" applyFont="1" applyFill="1" applyBorder="1" applyAlignment="1">
      <alignment horizontal="center" vertical="center" wrapText="1"/>
    </xf>
    <xf numFmtId="0" fontId="60" fillId="0" borderId="23" xfId="212" applyNumberFormat="1" applyFont="1" applyFill="1" applyBorder="1" applyAlignment="1">
      <alignment horizontal="center" vertical="center" wrapText="1"/>
    </xf>
    <xf numFmtId="3" fontId="81" fillId="0" borderId="23" xfId="212" applyNumberFormat="1" applyFont="1" applyFill="1" applyBorder="1" applyAlignment="1">
      <alignment horizontal="center" vertical="center" wrapText="1"/>
    </xf>
    <xf numFmtId="3" fontId="83" fillId="0" borderId="23" xfId="212" applyNumberFormat="1" applyFont="1" applyFill="1" applyBorder="1" applyAlignment="1">
      <alignment horizontal="right" vertical="center" wrapText="1"/>
    </xf>
    <xf numFmtId="0" fontId="99" fillId="0" borderId="1" xfId="212" applyFont="1" applyFill="1" applyBorder="1" applyAlignment="1">
      <alignment vertical="center"/>
    </xf>
    <xf numFmtId="0" fontId="99" fillId="22" borderId="1" xfId="212" applyFont="1" applyFill="1" applyBorder="1" applyAlignment="1">
      <alignment vertical="center"/>
    </xf>
    <xf numFmtId="0" fontId="99" fillId="22" borderId="1" xfId="212" applyFont="1" applyFill="1" applyBorder="1" applyAlignment="1">
      <alignment horizontal="center" vertical="center"/>
    </xf>
    <xf numFmtId="0" fontId="99" fillId="22" borderId="1" xfId="212" applyNumberFormat="1" applyFont="1" applyFill="1" applyBorder="1" applyAlignment="1">
      <alignment vertical="center"/>
    </xf>
    <xf numFmtId="3" fontId="83" fillId="22" borderId="1" xfId="212" applyNumberFormat="1" applyFont="1" applyFill="1" applyBorder="1" applyAlignment="1">
      <alignment horizontal="right" vertical="center"/>
    </xf>
    <xf numFmtId="0" fontId="36" fillId="22" borderId="19" xfId="212" applyFont="1" applyFill="1" applyBorder="1" applyAlignment="1">
      <alignment horizontal="left" vertical="center" wrapText="1"/>
    </xf>
    <xf numFmtId="3" fontId="2" fillId="22" borderId="23" xfId="0" applyNumberFormat="1" applyFont="1" applyFill="1" applyBorder="1" applyAlignment="1">
      <alignment horizontal="left" vertical="center" wrapText="1"/>
    </xf>
    <xf numFmtId="0" fontId="60" fillId="22" borderId="23" xfId="212" applyFont="1" applyFill="1" applyBorder="1" applyAlignment="1">
      <alignment horizontal="center" vertical="center" wrapText="1"/>
    </xf>
    <xf numFmtId="3" fontId="36" fillId="22" borderId="23" xfId="212" applyNumberFormat="1" applyFont="1" applyFill="1" applyBorder="1" applyAlignment="1">
      <alignment horizontal="center" vertical="center" wrapText="1"/>
    </xf>
    <xf numFmtId="3" fontId="100" fillId="22" borderId="1" xfId="212" applyNumberFormat="1" applyFont="1" applyFill="1" applyBorder="1" applyAlignment="1">
      <alignment horizontal="right"/>
    </xf>
    <xf numFmtId="3" fontId="60" fillId="22" borderId="23" xfId="212" applyNumberFormat="1" applyFont="1" applyFill="1" applyBorder="1" applyAlignment="1">
      <alignment vertical="center" wrapText="1"/>
    </xf>
    <xf numFmtId="0" fontId="60" fillId="0" borderId="1" xfId="212" applyFont="1" applyFill="1" applyBorder="1"/>
    <xf numFmtId="0" fontId="60" fillId="22" borderId="1" xfId="212" applyFont="1" applyFill="1" applyBorder="1"/>
    <xf numFmtId="0" fontId="60" fillId="22" borderId="1" xfId="212" applyFont="1" applyFill="1" applyBorder="1" applyAlignment="1">
      <alignment horizontal="center"/>
    </xf>
    <xf numFmtId="0" fontId="60" fillId="22" borderId="1" xfId="212" applyNumberFormat="1" applyFont="1" applyFill="1" applyBorder="1"/>
    <xf numFmtId="0" fontId="60" fillId="22" borderId="1" xfId="212" applyFont="1" applyFill="1" applyBorder="1" applyAlignment="1">
      <alignment horizontal="right"/>
    </xf>
    <xf numFmtId="37" fontId="60" fillId="22" borderId="1" xfId="106" applyNumberFormat="1" applyFont="1" applyFill="1" applyBorder="1" applyAlignment="1">
      <alignment horizontal="right"/>
    </xf>
    <xf numFmtId="3" fontId="60" fillId="22" borderId="1" xfId="212" applyNumberFormat="1" applyFont="1" applyFill="1" applyBorder="1" applyAlignment="1">
      <alignment horizontal="right"/>
    </xf>
    <xf numFmtId="3" fontId="60" fillId="0" borderId="19" xfId="212" applyNumberFormat="1" applyFont="1" applyFill="1" applyBorder="1" applyAlignment="1">
      <alignment horizontal="right" vertical="center" wrapText="1"/>
    </xf>
    <xf numFmtId="0" fontId="60" fillId="22" borderId="19" xfId="212" applyFont="1" applyFill="1" applyBorder="1" applyAlignment="1">
      <alignment horizontal="center" vertical="center" wrapText="1"/>
    </xf>
    <xf numFmtId="3" fontId="36" fillId="22" borderId="19" xfId="212" applyNumberFormat="1" applyFont="1" applyFill="1" applyBorder="1" applyAlignment="1">
      <alignment horizontal="center" vertical="center" wrapText="1"/>
    </xf>
    <xf numFmtId="0" fontId="60" fillId="22" borderId="19" xfId="212" applyNumberFormat="1" applyFont="1" applyFill="1" applyBorder="1" applyAlignment="1">
      <alignment horizontal="center" vertical="center" wrapText="1"/>
    </xf>
    <xf numFmtId="3" fontId="81" fillId="22" borderId="19" xfId="212" applyNumberFormat="1" applyFont="1" applyFill="1" applyBorder="1" applyAlignment="1">
      <alignment horizontal="center" vertical="center" wrapText="1"/>
    </xf>
    <xf numFmtId="3" fontId="60" fillId="22" borderId="19" xfId="212" applyNumberFormat="1" applyFont="1" applyFill="1" applyBorder="1" applyAlignment="1">
      <alignment horizontal="right" vertical="center" wrapText="1"/>
    </xf>
    <xf numFmtId="3" fontId="83" fillId="22" borderId="19" xfId="212" applyNumberFormat="1" applyFont="1" applyFill="1" applyBorder="1" applyAlignment="1">
      <alignment horizontal="right" vertical="center" wrapText="1"/>
    </xf>
    <xf numFmtId="0" fontId="83" fillId="0" borderId="12" xfId="212" applyFont="1" applyFill="1" applyBorder="1"/>
    <xf numFmtId="0" fontId="83" fillId="22" borderId="12" xfId="212" applyFont="1" applyFill="1" applyBorder="1"/>
    <xf numFmtId="0" fontId="83" fillId="22" borderId="12" xfId="212" applyFont="1" applyFill="1" applyBorder="1" applyAlignment="1">
      <alignment horizontal="center"/>
    </xf>
    <xf numFmtId="0" fontId="83" fillId="22" borderId="12" xfId="212" applyNumberFormat="1" applyFont="1" applyFill="1" applyBorder="1"/>
    <xf numFmtId="0" fontId="83" fillId="22" borderId="12" xfId="212" applyFont="1" applyFill="1" applyBorder="1" applyAlignment="1">
      <alignment horizontal="right"/>
    </xf>
    <xf numFmtId="3" fontId="83" fillId="22" borderId="12" xfId="212" applyNumberFormat="1" applyFont="1" applyFill="1" applyBorder="1" applyAlignment="1">
      <alignment horizontal="right"/>
    </xf>
    <xf numFmtId="3" fontId="60" fillId="22" borderId="26" xfId="212" quotePrefix="1" applyNumberFormat="1" applyFont="1" applyFill="1" applyBorder="1" applyAlignment="1">
      <alignment horizontal="center" vertical="center" wrapText="1"/>
    </xf>
    <xf numFmtId="3" fontId="101" fillId="0" borderId="26" xfId="212" applyNumberFormat="1" applyFont="1" applyFill="1" applyBorder="1" applyAlignment="1">
      <alignment horizontal="center" vertical="center" wrapText="1"/>
    </xf>
    <xf numFmtId="0" fontId="101" fillId="0" borderId="26" xfId="212" applyFont="1" applyFill="1" applyBorder="1" applyAlignment="1">
      <alignment horizontal="left" vertical="center" wrapText="1"/>
    </xf>
    <xf numFmtId="0" fontId="101" fillId="0" borderId="26" xfId="212" applyFont="1" applyFill="1" applyBorder="1" applyAlignment="1">
      <alignment horizontal="center" vertical="center" wrapText="1"/>
    </xf>
    <xf numFmtId="3" fontId="101" fillId="0" borderId="26" xfId="212" applyNumberFormat="1" applyFont="1" applyFill="1" applyBorder="1" applyAlignment="1">
      <alignment horizontal="center" vertical="top" wrapText="1"/>
    </xf>
    <xf numFmtId="3" fontId="102" fillId="0" borderId="26" xfId="0" applyNumberFormat="1" applyFont="1" applyFill="1" applyBorder="1" applyAlignment="1">
      <alignment horizontal="center" vertical="center" wrapText="1"/>
    </xf>
    <xf numFmtId="0" fontId="101" fillId="0" borderId="26" xfId="212" applyNumberFormat="1" applyFont="1" applyFill="1" applyBorder="1" applyAlignment="1">
      <alignment horizontal="center" vertical="center" wrapText="1"/>
    </xf>
    <xf numFmtId="210" fontId="102" fillId="0" borderId="26" xfId="121" applyNumberFormat="1" applyFont="1" applyFill="1" applyBorder="1" applyAlignment="1">
      <alignment horizontal="center" vertical="center" wrapText="1"/>
    </xf>
    <xf numFmtId="3" fontId="103" fillId="0" borderId="26" xfId="264" applyNumberFormat="1" applyFont="1" applyFill="1" applyBorder="1" applyAlignment="1">
      <alignment horizontal="center" vertical="center" wrapText="1"/>
    </xf>
    <xf numFmtId="3" fontId="101" fillId="0" borderId="26" xfId="212" applyNumberFormat="1" applyFont="1" applyFill="1" applyBorder="1" applyAlignment="1">
      <alignment horizontal="right" vertical="center" wrapText="1"/>
    </xf>
    <xf numFmtId="0" fontId="101" fillId="0" borderId="0" xfId="212" applyFont="1" applyFill="1" applyBorder="1" applyAlignment="1">
      <alignment vertical="top" wrapText="1"/>
    </xf>
    <xf numFmtId="3" fontId="104" fillId="0" borderId="0" xfId="212" applyNumberFormat="1" applyFont="1" applyFill="1" applyBorder="1" applyAlignment="1">
      <alignment vertical="top" wrapText="1"/>
    </xf>
    <xf numFmtId="0" fontId="105" fillId="0" borderId="0" xfId="212" applyFont="1" applyFill="1" applyBorder="1" applyAlignment="1">
      <alignment vertical="top" wrapText="1"/>
    </xf>
    <xf numFmtId="3" fontId="101" fillId="22" borderId="26" xfId="212" applyNumberFormat="1" applyFont="1" applyFill="1" applyBorder="1" applyAlignment="1">
      <alignment horizontal="center" vertical="center" wrapText="1"/>
    </xf>
    <xf numFmtId="0" fontId="101" fillId="22" borderId="26" xfId="212" applyFont="1" applyFill="1" applyBorder="1" applyAlignment="1">
      <alignment horizontal="center" vertical="center" wrapText="1"/>
    </xf>
    <xf numFmtId="3" fontId="101" fillId="22" borderId="26" xfId="212" applyNumberFormat="1" applyFont="1" applyFill="1" applyBorder="1" applyAlignment="1">
      <alignment horizontal="right" vertical="center" wrapText="1"/>
    </xf>
    <xf numFmtId="0" fontId="101" fillId="22" borderId="26" xfId="212" applyFont="1" applyFill="1" applyBorder="1" applyAlignment="1">
      <alignment horizontal="left" vertical="center" wrapText="1"/>
    </xf>
    <xf numFmtId="3" fontId="101" fillId="22" borderId="0" xfId="212" applyNumberFormat="1" applyFont="1" applyFill="1" applyBorder="1" applyAlignment="1">
      <alignment vertical="top" wrapText="1"/>
    </xf>
    <xf numFmtId="3" fontId="36" fillId="22" borderId="27" xfId="212" applyNumberFormat="1" applyFont="1" applyFill="1" applyBorder="1" applyAlignment="1">
      <alignment horizontal="center" vertical="center" wrapText="1"/>
    </xf>
    <xf numFmtId="3" fontId="2" fillId="22" borderId="27" xfId="0" applyNumberFormat="1" applyFont="1" applyFill="1" applyBorder="1" applyAlignment="1">
      <alignment horizontal="left" vertical="center" wrapText="1"/>
    </xf>
    <xf numFmtId="0" fontId="60" fillId="22" borderId="27" xfId="212" applyNumberFormat="1" applyFont="1" applyFill="1" applyBorder="1" applyAlignment="1">
      <alignment horizontal="right" vertical="center" wrapText="1"/>
    </xf>
    <xf numFmtId="0" fontId="60" fillId="22" borderId="27" xfId="212" applyFont="1" applyFill="1" applyBorder="1" applyAlignment="1">
      <alignment horizontal="center" vertical="center" wrapText="1"/>
    </xf>
    <xf numFmtId="0" fontId="83" fillId="22" borderId="23" xfId="212" applyFont="1" applyFill="1" applyBorder="1" applyAlignment="1">
      <alignment horizontal="center" vertical="center" wrapText="1"/>
    </xf>
    <xf numFmtId="0" fontId="83" fillId="0" borderId="27" xfId="212" applyFont="1" applyFill="1" applyBorder="1" applyAlignment="1">
      <alignment horizontal="right" vertical="center" wrapText="1"/>
    </xf>
    <xf numFmtId="0" fontId="83" fillId="22" borderId="27" xfId="212" applyFont="1" applyFill="1" applyBorder="1" applyAlignment="1">
      <alignment horizontal="center" vertical="center" wrapText="1"/>
    </xf>
    <xf numFmtId="0" fontId="85" fillId="22" borderId="27" xfId="212" applyFont="1" applyFill="1" applyBorder="1" applyAlignment="1">
      <alignment horizontal="center" vertical="center" wrapText="1"/>
    </xf>
    <xf numFmtId="0" fontId="83" fillId="22" borderId="27" xfId="212" applyNumberFormat="1" applyFont="1" applyFill="1" applyBorder="1" applyAlignment="1">
      <alignment horizontal="left" vertical="center" wrapText="1"/>
    </xf>
    <xf numFmtId="3" fontId="83" fillId="22" borderId="27" xfId="212" applyNumberFormat="1" applyFont="1" applyFill="1" applyBorder="1" applyAlignment="1">
      <alignment vertical="center" wrapText="1"/>
    </xf>
    <xf numFmtId="0" fontId="101" fillId="22" borderId="26" xfId="212" applyNumberFormat="1" applyFont="1" applyFill="1" applyBorder="1" applyAlignment="1">
      <alignment horizontal="right" vertical="center" wrapText="1"/>
    </xf>
    <xf numFmtId="3" fontId="101" fillId="0" borderId="0" xfId="212" applyNumberFormat="1" applyFont="1" applyFill="1" applyBorder="1" applyAlignment="1">
      <alignment vertical="top" wrapText="1"/>
    </xf>
    <xf numFmtId="3" fontId="106" fillId="22" borderId="26" xfId="212" applyNumberFormat="1" applyFont="1" applyFill="1" applyBorder="1" applyAlignment="1">
      <alignment horizontal="right" vertical="center" wrapText="1"/>
    </xf>
    <xf numFmtId="3" fontId="102" fillId="22" borderId="0" xfId="212" applyNumberFormat="1" applyFont="1" applyFill="1" applyBorder="1" applyAlignment="1">
      <alignment vertical="center" wrapText="1"/>
    </xf>
    <xf numFmtId="0" fontId="105" fillId="22" borderId="0" xfId="212" applyFont="1" applyFill="1" applyBorder="1" applyAlignment="1">
      <alignment vertical="top" wrapText="1"/>
    </xf>
    <xf numFmtId="0" fontId="107" fillId="22" borderId="0" xfId="212" applyFont="1" applyFill="1" applyBorder="1" applyAlignment="1">
      <alignment vertical="top" wrapText="1"/>
    </xf>
    <xf numFmtId="0" fontId="107" fillId="0" borderId="0" xfId="212" applyFont="1" applyFill="1" applyBorder="1" applyAlignment="1">
      <alignment vertical="top" wrapText="1"/>
    </xf>
    <xf numFmtId="3" fontId="104" fillId="22" borderId="0" xfId="212" applyNumberFormat="1" applyFont="1" applyFill="1" applyBorder="1" applyAlignment="1">
      <alignment vertical="top" wrapText="1"/>
    </xf>
    <xf numFmtId="0" fontId="83" fillId="22" borderId="27" xfId="212" applyNumberFormat="1" applyFont="1" applyFill="1" applyBorder="1" applyAlignment="1">
      <alignment horizontal="center" vertical="center" wrapText="1"/>
    </xf>
    <xf numFmtId="3" fontId="102" fillId="0" borderId="26" xfId="264" applyNumberFormat="1" applyFont="1" applyFill="1" applyBorder="1" applyAlignment="1">
      <alignment horizontal="right" vertical="center" wrapText="1" shrinkToFit="1"/>
    </xf>
    <xf numFmtId="3" fontId="108" fillId="22" borderId="26" xfId="0" applyNumberFormat="1" applyFont="1" applyFill="1" applyBorder="1" applyAlignment="1">
      <alignment horizontal="left" vertical="center" wrapText="1"/>
    </xf>
    <xf numFmtId="3" fontId="101" fillId="0" borderId="26" xfId="212" applyNumberFormat="1" applyFont="1" applyFill="1" applyBorder="1" applyAlignment="1">
      <alignment vertical="center" wrapText="1"/>
    </xf>
    <xf numFmtId="37" fontId="83" fillId="22" borderId="5" xfId="106" applyNumberFormat="1" applyFont="1" applyFill="1" applyBorder="1" applyAlignment="1">
      <alignment horizontal="right"/>
    </xf>
    <xf numFmtId="3" fontId="106" fillId="22" borderId="26" xfId="212" applyNumberFormat="1" applyFont="1" applyFill="1" applyBorder="1" applyAlignment="1">
      <alignment vertical="center" wrapText="1"/>
    </xf>
    <xf numFmtId="3" fontId="85" fillId="22" borderId="27" xfId="212" applyNumberFormat="1" applyFont="1" applyFill="1" applyBorder="1" applyAlignment="1">
      <alignment horizontal="center" vertical="center" wrapText="1"/>
    </xf>
    <xf numFmtId="3" fontId="109" fillId="0" borderId="26" xfId="212" applyNumberFormat="1" applyFont="1" applyFill="1" applyBorder="1" applyAlignment="1">
      <alignment horizontal="center" vertical="center" wrapText="1"/>
    </xf>
    <xf numFmtId="3" fontId="109" fillId="22" borderId="26" xfId="212" applyNumberFormat="1" applyFont="1" applyFill="1" applyBorder="1" applyAlignment="1">
      <alignment horizontal="center" vertical="top" wrapText="1"/>
    </xf>
    <xf numFmtId="3" fontId="109" fillId="22" borderId="26" xfId="212" applyNumberFormat="1" applyFont="1" applyFill="1" applyBorder="1" applyAlignment="1">
      <alignment horizontal="center" vertical="center" wrapText="1"/>
    </xf>
    <xf numFmtId="3" fontId="110" fillId="22" borderId="26" xfId="212" applyNumberFormat="1" applyFont="1" applyFill="1" applyBorder="1" applyAlignment="1">
      <alignment horizontal="center" vertical="center" wrapText="1"/>
    </xf>
    <xf numFmtId="0" fontId="109" fillId="22" borderId="26" xfId="212" applyNumberFormat="1" applyFont="1" applyFill="1" applyBorder="1" applyAlignment="1">
      <alignment horizontal="center" vertical="top" wrapText="1"/>
    </xf>
    <xf numFmtId="3" fontId="109" fillId="22" borderId="26" xfId="212" applyNumberFormat="1" applyFont="1" applyFill="1" applyBorder="1" applyAlignment="1">
      <alignment vertical="top" wrapText="1"/>
    </xf>
    <xf numFmtId="210" fontId="109" fillId="22" borderId="26" xfId="107" applyNumberFormat="1" applyFont="1" applyFill="1" applyBorder="1" applyAlignment="1">
      <alignment horizontal="right" vertical="center" wrapText="1"/>
    </xf>
    <xf numFmtId="210" fontId="109" fillId="22" borderId="26" xfId="107" applyNumberFormat="1" applyFont="1" applyFill="1" applyBorder="1" applyAlignment="1">
      <alignment horizontal="center" vertical="center" wrapText="1"/>
    </xf>
    <xf numFmtId="3" fontId="111" fillId="22" borderId="0" xfId="212" applyNumberFormat="1" applyFont="1" applyFill="1" applyBorder="1" applyAlignment="1">
      <alignment vertical="center" wrapText="1"/>
    </xf>
    <xf numFmtId="0" fontId="112" fillId="22" borderId="0" xfId="212" applyFont="1" applyFill="1" applyBorder="1" applyAlignment="1">
      <alignment vertical="top" wrapText="1"/>
    </xf>
    <xf numFmtId="0" fontId="112" fillId="0" borderId="0" xfId="212" applyFont="1" applyFill="1" applyBorder="1" applyAlignment="1">
      <alignment vertical="top" wrapText="1"/>
    </xf>
    <xf numFmtId="0" fontId="109" fillId="22" borderId="26" xfId="212" applyFont="1" applyFill="1" applyBorder="1" applyAlignment="1">
      <alignment horizontal="left" vertical="center" wrapText="1"/>
    </xf>
    <xf numFmtId="0" fontId="113" fillId="22" borderId="26" xfId="212" applyFont="1" applyFill="1" applyBorder="1" applyAlignment="1">
      <alignment horizontal="left" vertical="center" wrapText="1"/>
    </xf>
    <xf numFmtId="4" fontId="83" fillId="22" borderId="23" xfId="212" applyNumberFormat="1" applyFont="1" applyFill="1" applyBorder="1" applyAlignment="1">
      <alignment horizontal="center" vertical="center" wrapText="1"/>
    </xf>
    <xf numFmtId="1" fontId="81" fillId="0" borderId="1" xfId="264" applyNumberFormat="1" applyFont="1" applyFill="1" applyBorder="1" applyAlignment="1">
      <alignment vertical="center" wrapText="1"/>
    </xf>
    <xf numFmtId="0" fontId="91" fillId="22" borderId="0" xfId="212" applyFont="1" applyFill="1" applyBorder="1" applyAlignment="1">
      <alignment horizontal="right"/>
    </xf>
    <xf numFmtId="0" fontId="4" fillId="0" borderId="0" xfId="212" applyFont="1" applyFill="1" applyBorder="1" applyAlignment="1">
      <alignment horizontal="center"/>
    </xf>
    <xf numFmtId="0" fontId="100" fillId="0" borderId="0" xfId="212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0" fillId="22" borderId="0" xfId="212" applyFont="1" applyFill="1" applyBorder="1" applyAlignment="1">
      <alignment horizontal="center"/>
    </xf>
    <xf numFmtId="0" fontId="4" fillId="0" borderId="0" xfId="212" applyFont="1" applyFill="1" applyBorder="1" applyAlignment="1">
      <alignment vertical="center" wrapText="1"/>
    </xf>
    <xf numFmtId="3" fontId="114" fillId="22" borderId="0" xfId="107" applyNumberFormat="1" applyFont="1" applyFill="1" applyBorder="1" applyAlignment="1">
      <alignment horizontal="center" vertical="center" wrapText="1"/>
    </xf>
    <xf numFmtId="3" fontId="100" fillId="22" borderId="0" xfId="107" applyNumberFormat="1" applyFont="1" applyFill="1" applyBorder="1" applyAlignment="1">
      <alignment horizontal="center" vertical="center" wrapText="1"/>
    </xf>
    <xf numFmtId="1" fontId="60" fillId="22" borderId="26" xfId="264" applyNumberFormat="1" applyFont="1" applyFill="1" applyBorder="1" applyAlignment="1">
      <alignment vertical="center" wrapText="1"/>
    </xf>
    <xf numFmtId="3" fontId="60" fillId="0" borderId="26" xfId="212" applyNumberFormat="1" applyFont="1" applyFill="1" applyBorder="1" applyAlignment="1">
      <alignment horizontal="center" vertical="top" wrapText="1"/>
    </xf>
    <xf numFmtId="3" fontId="36" fillId="0" borderId="26" xfId="212" applyNumberFormat="1" applyFont="1" applyFill="1" applyBorder="1" applyAlignment="1">
      <alignment horizontal="center" vertical="top" wrapText="1"/>
    </xf>
    <xf numFmtId="49" fontId="60" fillId="22" borderId="26" xfId="212" applyNumberFormat="1" applyFont="1" applyFill="1" applyBorder="1" applyAlignment="1">
      <alignment horizontal="right" vertical="center" wrapText="1"/>
    </xf>
    <xf numFmtId="0" fontId="60" fillId="0" borderId="26" xfId="212" applyFont="1" applyFill="1" applyBorder="1" applyAlignment="1">
      <alignment horizontal="left" vertical="center" wrapText="1"/>
    </xf>
    <xf numFmtId="3" fontId="81" fillId="0" borderId="26" xfId="212" applyNumberFormat="1" applyFont="1" applyFill="1" applyBorder="1" applyAlignment="1">
      <alignment horizontal="center" vertical="top" wrapText="1"/>
    </xf>
    <xf numFmtId="3" fontId="81" fillId="22" borderId="26" xfId="0" applyNumberFormat="1" applyFont="1" applyFill="1" applyBorder="1" applyAlignment="1">
      <alignment horizontal="left" vertical="center" wrapText="1"/>
    </xf>
    <xf numFmtId="3" fontId="36" fillId="0" borderId="27" xfId="264" applyNumberFormat="1" applyFont="1" applyFill="1" applyBorder="1" applyAlignment="1">
      <alignment horizontal="center" vertical="center" wrapText="1"/>
    </xf>
    <xf numFmtId="3" fontId="81" fillId="0" borderId="27" xfId="264" applyNumberFormat="1" applyFont="1" applyFill="1" applyBorder="1" applyAlignment="1">
      <alignment horizontal="right" vertical="center" wrapText="1"/>
    </xf>
    <xf numFmtId="3" fontId="36" fillId="0" borderId="26" xfId="264" applyNumberFormat="1" applyFont="1" applyFill="1" applyBorder="1" applyAlignment="1">
      <alignment horizontal="center" vertical="center" wrapText="1" shrinkToFit="1"/>
    </xf>
    <xf numFmtId="3" fontId="81" fillId="0" borderId="26" xfId="0" applyNumberFormat="1" applyFont="1" applyFill="1" applyBorder="1" applyAlignment="1">
      <alignment horizontal="left" vertical="center" wrapText="1"/>
    </xf>
    <xf numFmtId="3" fontId="81" fillId="0" borderId="27" xfId="0" applyNumberFormat="1" applyFont="1" applyFill="1" applyBorder="1" applyAlignment="1">
      <alignment horizontal="center" vertical="center" wrapText="1"/>
    </xf>
    <xf numFmtId="3" fontId="81" fillId="0" borderId="26" xfId="264" applyNumberFormat="1" applyFont="1" applyFill="1" applyBorder="1" applyAlignment="1">
      <alignment horizontal="right" vertical="center" wrapText="1" shrinkToFit="1"/>
    </xf>
    <xf numFmtId="3" fontId="5" fillId="22" borderId="26" xfId="0" applyNumberFormat="1" applyFont="1" applyFill="1" applyBorder="1" applyAlignment="1">
      <alignment horizontal="left" vertical="center" wrapText="1"/>
    </xf>
    <xf numFmtId="0" fontId="116" fillId="22" borderId="24" xfId="212" applyFont="1" applyFill="1" applyBorder="1" applyAlignment="1">
      <alignment horizontal="center" vertical="center" wrapText="1"/>
    </xf>
    <xf numFmtId="0" fontId="117" fillId="22" borderId="24" xfId="212" applyFont="1" applyFill="1" applyBorder="1" applyAlignment="1">
      <alignment horizontal="right" vertical="center" wrapText="1"/>
    </xf>
    <xf numFmtId="0" fontId="100" fillId="22" borderId="0" xfId="212" applyNumberFormat="1" applyFont="1" applyFill="1" applyBorder="1" applyAlignment="1">
      <alignment horizontal="center"/>
    </xf>
    <xf numFmtId="0" fontId="100" fillId="22" borderId="0" xfId="212" applyFont="1" applyFill="1" applyBorder="1" applyAlignment="1">
      <alignment horizontal="right"/>
    </xf>
    <xf numFmtId="0" fontId="100" fillId="22" borderId="0" xfId="212" applyFont="1" applyFill="1" applyBorder="1" applyAlignment="1">
      <alignment horizontal="center" vertical="center" wrapText="1"/>
    </xf>
    <xf numFmtId="0" fontId="4" fillId="22" borderId="0" xfId="212" applyFont="1" applyFill="1" applyBorder="1" applyAlignment="1">
      <alignment vertical="center" wrapText="1"/>
    </xf>
    <xf numFmtId="3" fontId="81" fillId="0" borderId="26" xfId="0" applyNumberFormat="1" applyFont="1" applyFill="1" applyBorder="1" applyAlignment="1">
      <alignment horizontal="center" vertical="center" wrapText="1"/>
    </xf>
    <xf numFmtId="210" fontId="81" fillId="0" borderId="26" xfId="121" applyNumberFormat="1" applyFont="1" applyFill="1" applyBorder="1" applyAlignment="1">
      <alignment horizontal="center" vertical="center" wrapText="1"/>
    </xf>
    <xf numFmtId="0" fontId="60" fillId="0" borderId="0" xfId="212" applyFont="1" applyFill="1" applyBorder="1" applyAlignment="1">
      <alignment vertical="top" wrapText="1"/>
    </xf>
    <xf numFmtId="3" fontId="93" fillId="0" borderId="0" xfId="212" applyNumberFormat="1" applyFont="1" applyFill="1" applyBorder="1" applyAlignment="1">
      <alignment vertical="top" wrapText="1"/>
    </xf>
    <xf numFmtId="3" fontId="81" fillId="22" borderId="26" xfId="264" applyNumberFormat="1" applyFont="1" applyFill="1" applyBorder="1" applyAlignment="1">
      <alignment horizontal="center" vertical="center" wrapText="1"/>
    </xf>
    <xf numFmtId="1" fontId="36" fillId="0" borderId="26" xfId="264" applyNumberFormat="1" applyFont="1" applyFill="1" applyBorder="1" applyAlignment="1">
      <alignment horizontal="center" vertical="center" wrapText="1"/>
    </xf>
    <xf numFmtId="3" fontId="93" fillId="22" borderId="0" xfId="212" applyNumberFormat="1" applyFont="1" applyFill="1" applyBorder="1" applyAlignment="1">
      <alignment vertical="center" wrapText="1"/>
    </xf>
    <xf numFmtId="0" fontId="88" fillId="22" borderId="0" xfId="212" applyFont="1" applyFill="1" applyBorder="1" applyAlignment="1">
      <alignment vertical="center" wrapText="1"/>
    </xf>
    <xf numFmtId="3" fontId="60" fillId="0" borderId="26" xfId="264" applyNumberFormat="1" applyFont="1" applyFill="1" applyBorder="1" applyAlignment="1">
      <alignment horizontal="right" vertical="center" wrapText="1"/>
    </xf>
    <xf numFmtId="3" fontId="60" fillId="22" borderId="26" xfId="0" applyNumberFormat="1" applyFont="1" applyFill="1" applyBorder="1" applyAlignment="1">
      <alignment horizontal="left" vertical="center" wrapText="1"/>
    </xf>
    <xf numFmtId="3" fontId="81" fillId="0" borderId="29" xfId="264" applyNumberFormat="1" applyFont="1" applyFill="1" applyBorder="1" applyAlignment="1">
      <alignment horizontal="center" vertical="center" wrapText="1" shrinkToFit="1"/>
    </xf>
    <xf numFmtId="3" fontId="81" fillId="22" borderId="29" xfId="264" applyNumberFormat="1" applyFont="1" applyFill="1" applyBorder="1" applyAlignment="1">
      <alignment horizontal="center" vertical="center" wrapText="1" shrinkToFit="1"/>
    </xf>
    <xf numFmtId="49" fontId="60" fillId="0" borderId="26" xfId="212" applyNumberFormat="1" applyFont="1" applyFill="1" applyBorder="1" applyAlignment="1">
      <alignment horizontal="center" vertical="center" wrapText="1"/>
    </xf>
    <xf numFmtId="0" fontId="113" fillId="22" borderId="19" xfId="212" applyFont="1" applyFill="1" applyBorder="1" applyAlignment="1">
      <alignment horizontal="left" vertical="center" wrapText="1"/>
    </xf>
    <xf numFmtId="0" fontId="113" fillId="22" borderId="19" xfId="212" applyFont="1" applyFill="1" applyBorder="1" applyAlignment="1">
      <alignment horizontal="center" vertical="center" wrapText="1"/>
    </xf>
    <xf numFmtId="3" fontId="122" fillId="22" borderId="26" xfId="212" applyNumberFormat="1" applyFont="1" applyFill="1" applyBorder="1" applyAlignment="1">
      <alignment horizontal="center" vertical="center" wrapText="1"/>
    </xf>
    <xf numFmtId="0" fontId="113" fillId="22" borderId="19" xfId="212" applyNumberFormat="1" applyFont="1" applyFill="1" applyBorder="1" applyAlignment="1">
      <alignment horizontal="left" vertical="center" wrapText="1"/>
    </xf>
    <xf numFmtId="3" fontId="123" fillId="22" borderId="19" xfId="212" applyNumberFormat="1" applyFont="1" applyFill="1" applyBorder="1" applyAlignment="1">
      <alignment horizontal="center" vertical="center" wrapText="1"/>
    </xf>
    <xf numFmtId="3" fontId="113" fillId="22" borderId="19" xfId="212" applyNumberFormat="1" applyFont="1" applyFill="1" applyBorder="1" applyAlignment="1">
      <alignment horizontal="right" vertical="center" wrapText="1"/>
    </xf>
    <xf numFmtId="3" fontId="113" fillId="22" borderId="19" xfId="212" applyNumberFormat="1" applyFont="1" applyFill="1" applyBorder="1" applyAlignment="1">
      <alignment horizontal="center" vertical="center" wrapText="1"/>
    </xf>
    <xf numFmtId="3" fontId="113" fillId="22" borderId="0" xfId="212" applyNumberFormat="1" applyFont="1" applyFill="1" applyBorder="1" applyAlignment="1">
      <alignment vertical="top" wrapText="1"/>
    </xf>
    <xf numFmtId="3" fontId="124" fillId="22" borderId="0" xfId="212" applyNumberFormat="1" applyFont="1" applyFill="1" applyBorder="1" applyAlignment="1">
      <alignment vertical="top" wrapText="1"/>
    </xf>
    <xf numFmtId="0" fontId="125" fillId="22" borderId="0" xfId="212" applyFont="1" applyFill="1" applyBorder="1" applyAlignment="1">
      <alignment vertical="top" wrapText="1"/>
    </xf>
    <xf numFmtId="3" fontId="113" fillId="22" borderId="26" xfId="212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horizontal="right" vertical="center" wrapText="1"/>
    </xf>
    <xf numFmtId="0" fontId="121" fillId="0" borderId="0" xfId="0" applyFont="1" applyAlignment="1">
      <alignment horizontal="right"/>
    </xf>
    <xf numFmtId="3" fontId="60" fillId="0" borderId="0" xfId="212" applyNumberFormat="1" applyFont="1" applyFill="1" applyBorder="1" applyAlignment="1">
      <alignment vertical="top" wrapText="1"/>
    </xf>
    <xf numFmtId="3" fontId="60" fillId="0" borderId="26" xfId="264" applyNumberFormat="1" applyFont="1" applyFill="1" applyBorder="1" applyAlignment="1">
      <alignment horizontal="center" vertical="center" wrapText="1"/>
    </xf>
    <xf numFmtId="0" fontId="81" fillId="22" borderId="26" xfId="0" applyFont="1" applyFill="1" applyBorder="1" applyAlignment="1">
      <alignment horizontal="left" vertical="center" wrapText="1"/>
    </xf>
    <xf numFmtId="0" fontId="91" fillId="22" borderId="0" xfId="212" applyFont="1" applyFill="1" applyBorder="1" applyAlignment="1">
      <alignment horizontal="center"/>
    </xf>
    <xf numFmtId="172" fontId="36" fillId="22" borderId="19" xfId="112" applyNumberFormat="1" applyFont="1" applyFill="1" applyBorder="1" applyAlignment="1">
      <alignment horizontal="center" vertical="center" wrapText="1"/>
    </xf>
    <xf numFmtId="3" fontId="60" fillId="22" borderId="26" xfId="211" applyNumberFormat="1" applyFont="1" applyFill="1" applyBorder="1" applyAlignment="1">
      <alignment horizontal="left" vertical="center" wrapText="1"/>
    </xf>
    <xf numFmtId="0" fontId="60" fillId="0" borderId="26" xfId="264" applyNumberFormat="1" applyFont="1" applyFill="1" applyBorder="1" applyAlignment="1">
      <alignment horizontal="center" vertical="center" wrapText="1"/>
    </xf>
    <xf numFmtId="3" fontId="60" fillId="0" borderId="26" xfId="211" applyNumberFormat="1" applyFont="1" applyFill="1" applyBorder="1" applyAlignment="1">
      <alignment horizontal="center" vertical="center" wrapText="1"/>
    </xf>
    <xf numFmtId="3" fontId="60" fillId="0" borderId="26" xfId="211" applyNumberFormat="1" applyFont="1" applyFill="1" applyBorder="1" applyAlignment="1">
      <alignment horizontal="right" vertical="center" wrapText="1"/>
    </xf>
    <xf numFmtId="3" fontId="85" fillId="22" borderId="25" xfId="212" applyNumberFormat="1" applyFont="1" applyFill="1" applyBorder="1" applyAlignment="1">
      <alignment horizontal="center" vertical="center" wrapText="1"/>
    </xf>
    <xf numFmtId="3" fontId="85" fillId="22" borderId="19" xfId="212" applyNumberFormat="1" applyFont="1" applyFill="1" applyBorder="1" applyAlignment="1">
      <alignment horizontal="center" vertical="center" wrapText="1"/>
    </xf>
    <xf numFmtId="3" fontId="85" fillId="22" borderId="5" xfId="212" applyNumberFormat="1" applyFont="1" applyFill="1" applyBorder="1" applyAlignment="1">
      <alignment horizontal="center" vertical="center" wrapText="1"/>
    </xf>
    <xf numFmtId="3" fontId="86" fillId="22" borderId="1" xfId="212" applyNumberFormat="1" applyFont="1" applyFill="1" applyBorder="1" applyAlignment="1">
      <alignment horizontal="center" vertical="center" wrapText="1"/>
    </xf>
    <xf numFmtId="3" fontId="86" fillId="22" borderId="25" xfId="212" applyNumberFormat="1" applyFont="1" applyFill="1" applyBorder="1" applyAlignment="1">
      <alignment horizontal="center" vertical="center" wrapText="1"/>
    </xf>
    <xf numFmtId="3" fontId="86" fillId="22" borderId="31" xfId="212" applyNumberFormat="1" applyFont="1" applyFill="1" applyBorder="1" applyAlignment="1">
      <alignment horizontal="center" vertical="center" wrapText="1"/>
    </xf>
    <xf numFmtId="3" fontId="86" fillId="22" borderId="32" xfId="212" applyNumberFormat="1" applyFont="1" applyFill="1" applyBorder="1" applyAlignment="1">
      <alignment horizontal="center" vertical="center" wrapText="1"/>
    </xf>
    <xf numFmtId="3" fontId="100" fillId="22" borderId="20" xfId="212" applyNumberFormat="1" applyFont="1" applyFill="1" applyBorder="1" applyAlignment="1">
      <alignment horizontal="left"/>
    </xf>
    <xf numFmtId="3" fontId="100" fillId="22" borderId="12" xfId="212" applyNumberFormat="1" applyFont="1" applyFill="1" applyBorder="1" applyAlignment="1">
      <alignment horizontal="left"/>
    </xf>
    <xf numFmtId="3" fontId="100" fillId="22" borderId="29" xfId="212" applyNumberFormat="1" applyFont="1" applyFill="1" applyBorder="1" applyAlignment="1">
      <alignment horizontal="left"/>
    </xf>
    <xf numFmtId="3" fontId="85" fillId="22" borderId="16" xfId="212" applyNumberFormat="1" applyFont="1" applyFill="1" applyBorder="1" applyAlignment="1">
      <alignment horizontal="center" vertical="center" wrapText="1"/>
    </xf>
    <xf numFmtId="3" fontId="85" fillId="22" borderId="26" xfId="212" applyNumberFormat="1" applyFont="1" applyFill="1" applyBorder="1" applyAlignment="1">
      <alignment horizontal="center" vertical="center" wrapText="1"/>
    </xf>
    <xf numFmtId="3" fontId="85" fillId="22" borderId="27" xfId="212" applyNumberFormat="1" applyFont="1" applyFill="1" applyBorder="1" applyAlignment="1">
      <alignment horizontal="center" vertical="center" wrapText="1"/>
    </xf>
    <xf numFmtId="0" fontId="85" fillId="22" borderId="25" xfId="212" applyNumberFormat="1" applyFont="1" applyFill="1" applyBorder="1" applyAlignment="1">
      <alignment horizontal="center" vertical="center" wrapText="1"/>
    </xf>
    <xf numFmtId="0" fontId="85" fillId="22" borderId="19" xfId="212" applyNumberFormat="1" applyFont="1" applyFill="1" applyBorder="1" applyAlignment="1">
      <alignment horizontal="center" vertical="center" wrapText="1"/>
    </xf>
    <xf numFmtId="3" fontId="85" fillId="22" borderId="23" xfId="212" applyNumberFormat="1" applyFont="1" applyFill="1" applyBorder="1" applyAlignment="1">
      <alignment horizontal="center" vertical="center" wrapText="1"/>
    </xf>
    <xf numFmtId="0" fontId="17" fillId="22" borderId="26" xfId="212" applyFont="1" applyFill="1" applyBorder="1"/>
    <xf numFmtId="0" fontId="17" fillId="22" borderId="27" xfId="212" applyFont="1" applyFill="1" applyBorder="1"/>
    <xf numFmtId="3" fontId="85" fillId="0" borderId="16" xfId="212" applyNumberFormat="1" applyFont="1" applyFill="1" applyBorder="1" applyAlignment="1">
      <alignment horizontal="center" vertical="center" wrapText="1"/>
    </xf>
    <xf numFmtId="3" fontId="85" fillId="0" borderId="26" xfId="212" applyNumberFormat="1" applyFont="1" applyFill="1" applyBorder="1" applyAlignment="1">
      <alignment horizontal="center" vertical="center" wrapText="1"/>
    </xf>
    <xf numFmtId="3" fontId="85" fillId="0" borderId="27" xfId="212" applyNumberFormat="1" applyFont="1" applyFill="1" applyBorder="1" applyAlignment="1">
      <alignment horizontal="center" vertical="center" wrapText="1"/>
    </xf>
    <xf numFmtId="0" fontId="100" fillId="0" borderId="0" xfId="212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0" fillId="22" borderId="0" xfId="212" applyFont="1" applyFill="1" applyBorder="1" applyAlignment="1">
      <alignment horizontal="center"/>
    </xf>
    <xf numFmtId="3" fontId="86" fillId="22" borderId="30" xfId="212" applyNumberFormat="1" applyFont="1" applyFill="1" applyBorder="1" applyAlignment="1">
      <alignment horizontal="center" vertical="center" wrapText="1"/>
    </xf>
    <xf numFmtId="3" fontId="86" fillId="22" borderId="33" xfId="212" applyNumberFormat="1" applyFont="1" applyFill="1" applyBorder="1" applyAlignment="1">
      <alignment horizontal="center" vertical="center" wrapText="1"/>
    </xf>
    <xf numFmtId="3" fontId="114" fillId="22" borderId="0" xfId="107" applyNumberFormat="1" applyFont="1" applyFill="1" applyBorder="1" applyAlignment="1">
      <alignment horizontal="center" vertical="center" wrapText="1"/>
    </xf>
    <xf numFmtId="3" fontId="85" fillId="22" borderId="1" xfId="212" applyNumberFormat="1" applyFont="1" applyFill="1" applyBorder="1" applyAlignment="1">
      <alignment horizontal="center" vertical="center" wrapText="1"/>
    </xf>
    <xf numFmtId="3" fontId="85" fillId="22" borderId="31" xfId="212" applyNumberFormat="1" applyFont="1" applyFill="1" applyBorder="1" applyAlignment="1">
      <alignment horizontal="center" vertical="center" wrapText="1"/>
    </xf>
    <xf numFmtId="3" fontId="85" fillId="22" borderId="30" xfId="212" applyNumberFormat="1" applyFont="1" applyFill="1" applyBorder="1" applyAlignment="1">
      <alignment horizontal="center" vertical="center" wrapText="1"/>
    </xf>
    <xf numFmtId="3" fontId="85" fillId="22" borderId="32" xfId="212" applyNumberFormat="1" applyFont="1" applyFill="1" applyBorder="1" applyAlignment="1">
      <alignment horizontal="center" vertical="center" wrapText="1"/>
    </xf>
    <xf numFmtId="3" fontId="85" fillId="22" borderId="33" xfId="212" applyNumberFormat="1" applyFont="1" applyFill="1" applyBorder="1" applyAlignment="1">
      <alignment horizontal="center" vertical="center" wrapText="1"/>
    </xf>
    <xf numFmtId="3" fontId="85" fillId="22" borderId="34" xfId="212" applyNumberFormat="1" applyFont="1" applyFill="1" applyBorder="1" applyAlignment="1">
      <alignment horizontal="center" vertical="center" wrapText="1"/>
    </xf>
    <xf numFmtId="3" fontId="85" fillId="22" borderId="24" xfId="212" applyNumberFormat="1" applyFont="1" applyFill="1" applyBorder="1" applyAlignment="1">
      <alignment horizontal="center" vertical="center" wrapText="1"/>
    </xf>
    <xf numFmtId="0" fontId="116" fillId="22" borderId="24" xfId="212" applyFont="1" applyFill="1" applyBorder="1" applyAlignment="1">
      <alignment horizontal="right" vertical="center" wrapText="1"/>
    </xf>
    <xf numFmtId="0" fontId="115" fillId="0" borderId="0" xfId="212" applyFont="1" applyFill="1" applyBorder="1" applyAlignment="1">
      <alignment horizontal="center" vertical="center" wrapText="1"/>
    </xf>
    <xf numFmtId="3" fontId="86" fillId="22" borderId="19" xfId="212" applyNumberFormat="1" applyFont="1" applyFill="1" applyBorder="1" applyAlignment="1">
      <alignment horizontal="center" vertical="center" wrapText="1"/>
    </xf>
    <xf numFmtId="0" fontId="116" fillId="22" borderId="0" xfId="212" applyFont="1" applyFill="1" applyBorder="1" applyAlignment="1">
      <alignment horizontal="right"/>
    </xf>
    <xf numFmtId="0" fontId="0" fillId="0" borderId="0" xfId="0" applyAlignment="1">
      <alignment horizontal="right"/>
    </xf>
    <xf numFmtId="0" fontId="119" fillId="0" borderId="0" xfId="0" applyFont="1" applyAlignment="1">
      <alignment horizontal="center"/>
    </xf>
    <xf numFmtId="0" fontId="100" fillId="0" borderId="0" xfId="21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7" fillId="22" borderId="24" xfId="212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86" fillId="22" borderId="5" xfId="212" applyNumberFormat="1" applyFont="1" applyFill="1" applyBorder="1" applyAlignment="1">
      <alignment horizontal="center" vertical="center" wrapText="1"/>
    </xf>
    <xf numFmtId="3" fontId="86" fillId="22" borderId="35" xfId="212" applyNumberFormat="1" applyFont="1" applyFill="1" applyBorder="1" applyAlignment="1">
      <alignment horizontal="center" vertical="center" wrapText="1"/>
    </xf>
    <xf numFmtId="3" fontId="86" fillId="22" borderId="36" xfId="212" applyNumberFormat="1" applyFont="1" applyFill="1" applyBorder="1" applyAlignment="1">
      <alignment horizontal="center" vertical="center" wrapText="1"/>
    </xf>
    <xf numFmtId="0" fontId="100" fillId="22" borderId="0" xfId="212" applyFont="1" applyFill="1" applyBorder="1" applyAlignment="1">
      <alignment horizontal="center" vertical="center" wrapText="1"/>
    </xf>
    <xf numFmtId="3" fontId="120" fillId="22" borderId="0" xfId="107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4" fillId="22" borderId="24" xfId="212" applyFont="1" applyFill="1" applyBorder="1" applyAlignment="1">
      <alignment horizontal="center" vertical="center" wrapText="1"/>
    </xf>
    <xf numFmtId="0" fontId="114" fillId="22" borderId="0" xfId="212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120" fillId="22" borderId="24" xfId="212" applyFont="1" applyFill="1" applyBorder="1" applyAlignment="1">
      <alignment horizontal="right" vertical="center" wrapText="1"/>
    </xf>
    <xf numFmtId="0" fontId="83" fillId="22" borderId="24" xfId="212" applyFont="1" applyFill="1" applyBorder="1" applyAlignment="1">
      <alignment horizontal="right" vertical="center" wrapText="1"/>
    </xf>
  </cellXfs>
  <cellStyles count="352">
    <cellStyle name="          _x000d__x000a_shell=progman.exe_x000d__x000a_m" xfId="1"/>
    <cellStyle name="#,##0" xfId="2"/>
    <cellStyle name="??" xfId="3"/>
    <cellStyle name="?? [0.00]_PRODUCT DETAIL Q1" xfId="4"/>
    <cellStyle name="?? [0]" xfId="5"/>
    <cellStyle name="?_x001d_??%U©÷u&amp;H©÷9_x0008_?_x0009_s_x000a__x0007__x0001__x0001_" xfId="6"/>
    <cellStyle name="???? [0.00]_PRODUCT DETAIL Q1" xfId="7"/>
    <cellStyle name="??????" xfId="8"/>
    <cellStyle name="????_List-dwg" xfId="9"/>
    <cellStyle name="???[0]_?? DI" xfId="10"/>
    <cellStyle name="???_?? DI" xfId="11"/>
    <cellStyle name="??[0]_MATL COST ANALYSIS" xfId="12"/>
    <cellStyle name="??_ ??? ???? " xfId="13"/>
    <cellStyle name="??A? [0]_ÿÿÿÿÿÿ_1_¢¬???¢â? " xfId="14"/>
    <cellStyle name="??A?_ÿÿÿÿÿÿ_1_¢¬???¢â? " xfId="15"/>
    <cellStyle name="?¡±¢¥?_?¨ù??¢´¢¥_¢¬???¢â? " xfId="16"/>
    <cellStyle name="?ðÇ%U?&amp;H?_x0008_?s_x000a__x0007__x0001__x0001_" xfId="17"/>
    <cellStyle name="_Huong CHI tieu Nhiem vu CTMTQG 2014(1)" xfId="18"/>
    <cellStyle name="_KH.DTC.gd2016-2020 tinh (T2-2015)" xfId="19"/>
    <cellStyle name="_Tong hop may cheu nganh 1" xfId="20"/>
    <cellStyle name="_Tong hop may cheu nganh 1_KH 2016-2020 (hop phong TCKH can doi1) hop 5.5.2016 (1) (1)" xfId="21"/>
    <cellStyle name="•W?_Format" xfId="22"/>
    <cellStyle name="•W€_Format" xfId="23"/>
    <cellStyle name="•W_Format" xfId="24"/>
    <cellStyle name="W_STDFOR" xfId="25"/>
    <cellStyle name="0.0" xfId="26"/>
    <cellStyle name="0.00" xfId="27"/>
    <cellStyle name="1" xfId="28"/>
    <cellStyle name="¹éºÐÀ²_±âÅ¸" xfId="29"/>
    <cellStyle name="2" xfId="30"/>
    <cellStyle name="20" xfId="31"/>
    <cellStyle name="20% - Accent1 2" xfId="32"/>
    <cellStyle name="20% - Accent1 3" xfId="33"/>
    <cellStyle name="20% - Accent2 2" xfId="34"/>
    <cellStyle name="20% - Accent2 3" xfId="35"/>
    <cellStyle name="20% - Accent3 2" xfId="36"/>
    <cellStyle name="20% - Accent3 3" xfId="37"/>
    <cellStyle name="20% - Accent4 2" xfId="38"/>
    <cellStyle name="20% - Accent4 3" xfId="39"/>
    <cellStyle name="20% - Accent5 2" xfId="40"/>
    <cellStyle name="20% - Accent5 3" xfId="41"/>
    <cellStyle name="20% - Accent6 2" xfId="42"/>
    <cellStyle name="20% - Accent6 3" xfId="43"/>
    <cellStyle name="3" xfId="44"/>
    <cellStyle name="4" xfId="45"/>
    <cellStyle name="40% - Accent1 2" xfId="46"/>
    <cellStyle name="40% - Accent1 3" xfId="47"/>
    <cellStyle name="40% - Accent2 2" xfId="48"/>
    <cellStyle name="40% - Accent2 3" xfId="49"/>
    <cellStyle name="40% - Accent3 2" xfId="50"/>
    <cellStyle name="40% - Accent3 3" xfId="51"/>
    <cellStyle name="40% - Accent4 2" xfId="52"/>
    <cellStyle name="40% - Accent4 3" xfId="53"/>
    <cellStyle name="40% - Accent5 2" xfId="54"/>
    <cellStyle name="40% - Accent5 3" xfId="55"/>
    <cellStyle name="40% - Accent6 2" xfId="56"/>
    <cellStyle name="40% - Accent6 3" xfId="57"/>
    <cellStyle name="6" xfId="58"/>
    <cellStyle name="6_GiaM 062005" xfId="59"/>
    <cellStyle name="60% - Accent1 2" xfId="60"/>
    <cellStyle name="60% - Accent1 3" xfId="61"/>
    <cellStyle name="60% - Accent2 2" xfId="62"/>
    <cellStyle name="60% - Accent2 3" xfId="63"/>
    <cellStyle name="60% - Accent3 2" xfId="64"/>
    <cellStyle name="60% - Accent3 3" xfId="65"/>
    <cellStyle name="60% - Accent4 2" xfId="66"/>
    <cellStyle name="60% - Accent4 3" xfId="67"/>
    <cellStyle name="60% - Accent5 2" xfId="68"/>
    <cellStyle name="60% - Accent5 3" xfId="69"/>
    <cellStyle name="60% - Accent6 2" xfId="70"/>
    <cellStyle name="60% - Accent6 3" xfId="71"/>
    <cellStyle name="Accent1 2" xfId="72"/>
    <cellStyle name="Accent1 3" xfId="73"/>
    <cellStyle name="Accent2 2" xfId="74"/>
    <cellStyle name="Accent2 3" xfId="75"/>
    <cellStyle name="Accent3 2" xfId="76"/>
    <cellStyle name="Accent3 3" xfId="77"/>
    <cellStyle name="Accent4 2" xfId="78"/>
    <cellStyle name="Accent4 3" xfId="79"/>
    <cellStyle name="Accent5 2" xfId="80"/>
    <cellStyle name="Accent5 3" xfId="81"/>
    <cellStyle name="Accent6 2" xfId="82"/>
    <cellStyle name="Accent6 3" xfId="83"/>
    <cellStyle name="ÅëÈ­ [0]_¿ì¹°Åë" xfId="84"/>
    <cellStyle name="AeE­ [0]_INQUIRY ¿µ¾÷AßAø " xfId="85"/>
    <cellStyle name="ÅëÈ­ [0]_Sheet1" xfId="86"/>
    <cellStyle name="ÅëÈ­_¿ì¹°Åë" xfId="87"/>
    <cellStyle name="AeE­_INQUIRY ¿µ¾÷AßAø " xfId="88"/>
    <cellStyle name="ÅëÈ­_Sheet1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 2" xfId="96"/>
    <cellStyle name="Bad 3" xfId="97"/>
    <cellStyle name="C?AØ_¿?¾÷CoE² " xfId="98"/>
    <cellStyle name="Ç¥ÁØ_#2(M17)_1" xfId="99"/>
    <cellStyle name="C￥AØ_¿μ¾÷CoE² " xfId="100"/>
    <cellStyle name="Ç¥ÁØ_±³°¢¼ö·®" xfId="101"/>
    <cellStyle name="Calc Currency (0)" xfId="102"/>
    <cellStyle name="Calculation 2" xfId="103"/>
    <cellStyle name="Calculation 3" xfId="104"/>
    <cellStyle name="category" xfId="105"/>
    <cellStyle name="Comma" xfId="106" builtinId="3"/>
    <cellStyle name="Comma 10" xfId="107"/>
    <cellStyle name="Comma 10 10" xfId="108"/>
    <cellStyle name="Comma 10 3" xfId="109"/>
    <cellStyle name="Comma 11" xfId="110"/>
    <cellStyle name="Comma 12" xfId="111"/>
    <cellStyle name="Comma 13" xfId="112"/>
    <cellStyle name="Comma 14" xfId="113"/>
    <cellStyle name="Comma 15" xfId="114"/>
    <cellStyle name="Comma 2" xfId="115"/>
    <cellStyle name="Comma 2 10" xfId="116"/>
    <cellStyle name="Comma 2 2" xfId="117"/>
    <cellStyle name="Comma 2 28" xfId="118"/>
    <cellStyle name="Comma 2 3" xfId="119"/>
    <cellStyle name="Comma 2 4" xfId="120"/>
    <cellStyle name="Comma 2 4 2" xfId="121"/>
    <cellStyle name="Comma 2_KH 2016-2020 (hop phong TCKH can doi1) hop 5.5.2016 (1) (1)" xfId="122"/>
    <cellStyle name="Comma 3" xfId="123"/>
    <cellStyle name="Comma 3 2" xfId="124"/>
    <cellStyle name="Comma 3_KH 2016-2020 (hop phong TCKH can doi1) hop 5.5.2016 (1) (1)" xfId="125"/>
    <cellStyle name="Comma 4" xfId="126"/>
    <cellStyle name="Comma 4 2" xfId="127"/>
    <cellStyle name="Comma 4 20" xfId="128"/>
    <cellStyle name="Comma 4 3" xfId="129"/>
    <cellStyle name="Comma 4 4" xfId="130"/>
    <cellStyle name="Comma 4_KH 2016-2020 (hop phong TCKH can doi1) hop 5.5.2016 (1) (1)" xfId="131"/>
    <cellStyle name="Comma 5" xfId="132"/>
    <cellStyle name="Comma 6" xfId="133"/>
    <cellStyle name="Comma 7" xfId="134"/>
    <cellStyle name="Comma 8" xfId="135"/>
    <cellStyle name="Comma 8 2" xfId="136"/>
    <cellStyle name="Comma 8 3" xfId="137"/>
    <cellStyle name="Comma 8 4" xfId="138"/>
    <cellStyle name="Comma 8_KH 2016-2020 (hop phong TCKH can doi1) hop 5.5.2016 (1) (1)" xfId="139"/>
    <cellStyle name="Comma 9" xfId="140"/>
    <cellStyle name="comma zerodec" xfId="141"/>
    <cellStyle name="Comma0" xfId="142"/>
    <cellStyle name="Currency0" xfId="143"/>
    <cellStyle name="Currency1" xfId="144"/>
    <cellStyle name="Check Cell 2" xfId="145"/>
    <cellStyle name="Check Cell 3" xfId="146"/>
    <cellStyle name="CHUONG" xfId="147"/>
    <cellStyle name="Date" xfId="148"/>
    <cellStyle name="Dezimal [0]_UXO VII" xfId="149"/>
    <cellStyle name="Dezimal_UXO VII" xfId="150"/>
    <cellStyle name="Dollar (zero dec)" xfId="151"/>
    <cellStyle name="Đầu đề 1" xfId="152"/>
    <cellStyle name="Đầu đề 2" xfId="153"/>
    <cellStyle name="Đầu đề 3" xfId="154"/>
    <cellStyle name="Đầu đề 4" xfId="155"/>
    <cellStyle name="Đầu ra" xfId="156"/>
    <cellStyle name="Đầu vào" xfId="157"/>
    <cellStyle name="e" xfId="158"/>
    <cellStyle name="Euro" xfId="159"/>
    <cellStyle name="Explanatory Text 2" xfId="160"/>
    <cellStyle name="Explanatory Text 3" xfId="161"/>
    <cellStyle name="f" xfId="162"/>
    <cellStyle name="Fixed" xfId="163"/>
    <cellStyle name="Ghi chú" xfId="164"/>
    <cellStyle name="Good 2" xfId="165"/>
    <cellStyle name="Good 3" xfId="166"/>
    <cellStyle name="Grey" xfId="167"/>
    <cellStyle name="HAI" xfId="168"/>
    <cellStyle name="HEADER" xfId="169"/>
    <cellStyle name="Header1" xfId="170"/>
    <cellStyle name="Header2" xfId="171"/>
    <cellStyle name="Heading 1 2" xfId="172"/>
    <cellStyle name="Heading 1 3" xfId="173"/>
    <cellStyle name="Heading 2 2" xfId="174"/>
    <cellStyle name="Heading 2 3" xfId="175"/>
    <cellStyle name="Heading 3 2" xfId="176"/>
    <cellStyle name="Heading 3 3" xfId="177"/>
    <cellStyle name="Heading 4 2" xfId="178"/>
    <cellStyle name="Heading1" xfId="179"/>
    <cellStyle name="Heading2" xfId="180"/>
    <cellStyle name="Hyperlink 2" xfId="181"/>
    <cellStyle name="Input [yellow]" xfId="182"/>
    <cellStyle name="Input 2" xfId="183"/>
    <cellStyle name="Input 3" xfId="184"/>
    <cellStyle name="Kiểm tra Ô" xfId="185"/>
    <cellStyle name="Ledger 17 x 11 in" xfId="186"/>
    <cellStyle name="Ledger 17 x 11 in 2" xfId="187"/>
    <cellStyle name="Ledger 17 x 11 in 3" xfId="188"/>
    <cellStyle name="Linked Cell 2" xfId="189"/>
    <cellStyle name="Linked Cell 3" xfId="190"/>
    <cellStyle name="Migliaia (0)_CALPREZZ" xfId="191"/>
    <cellStyle name="Migliaia_ PESO ELETTR." xfId="192"/>
    <cellStyle name="Millares [0]_Well Timing" xfId="193"/>
    <cellStyle name="Millares_Well Timing" xfId="194"/>
    <cellStyle name="Milliers [0]_AR1194" xfId="195"/>
    <cellStyle name="Model" xfId="196"/>
    <cellStyle name="moi" xfId="197"/>
    <cellStyle name="Moneda [0]_Well Timing" xfId="198"/>
    <cellStyle name="Moneda_Well Timing" xfId="199"/>
    <cellStyle name="n" xfId="200"/>
    <cellStyle name="Neutral 2" xfId="201"/>
    <cellStyle name="Neutral 3" xfId="202"/>
    <cellStyle name="New Times Roman" xfId="203"/>
    <cellStyle name="no dec" xfId="204"/>
    <cellStyle name="Normal" xfId="0" builtinId="0"/>
    <cellStyle name="Normal - Style1" xfId="205"/>
    <cellStyle name="Normal 10" xfId="206"/>
    <cellStyle name="Normal 10 2" xfId="207"/>
    <cellStyle name="Normal 10_Bieu 5a NSTinh" xfId="208"/>
    <cellStyle name="Normal 11" xfId="209"/>
    <cellStyle name="Normal 12" xfId="210"/>
    <cellStyle name="Normal 13" xfId="211"/>
    <cellStyle name="Normal 13 2" xfId="212"/>
    <cellStyle name="Normal 13 2 2" xfId="213"/>
    <cellStyle name="Normal 14" xfId="214"/>
    <cellStyle name="Normal 15" xfId="215"/>
    <cellStyle name="Normal 16" xfId="216"/>
    <cellStyle name="Normal 17" xfId="217"/>
    <cellStyle name="Normal 18" xfId="218"/>
    <cellStyle name="Normal 19" xfId="219"/>
    <cellStyle name="Normal 2" xfId="220"/>
    <cellStyle name="Normal 2 2" xfId="221"/>
    <cellStyle name="Normal 2 3" xfId="222"/>
    <cellStyle name="Normal 2 3 2" xfId="223"/>
    <cellStyle name="Normal 2 4" xfId="224"/>
    <cellStyle name="Normal 2 4 2" xfId="225"/>
    <cellStyle name="Normal 2 4_KH 2016-2020 (hop phong TCKH can doi1) hop 5.5.2016 (1) (1)" xfId="226"/>
    <cellStyle name="Normal 2 5" xfId="227"/>
    <cellStyle name="Normal 2_Bang bieu" xfId="228"/>
    <cellStyle name="Normal 20" xfId="229"/>
    <cellStyle name="Normal 21" xfId="230"/>
    <cellStyle name="Normal 22" xfId="231"/>
    <cellStyle name="Normal 23" xfId="232"/>
    <cellStyle name="Normal 24" xfId="233"/>
    <cellStyle name="Normal 25" xfId="234"/>
    <cellStyle name="Normal 26" xfId="235"/>
    <cellStyle name="Normal 27" xfId="236"/>
    <cellStyle name="Normal 28" xfId="237"/>
    <cellStyle name="Normal 29" xfId="238"/>
    <cellStyle name="Normal 3" xfId="239"/>
    <cellStyle name="Normal 3 2" xfId="240"/>
    <cellStyle name="Normal 3 2 2" xfId="241"/>
    <cellStyle name="Normal 3 2_Bieu 5a NSTinh" xfId="242"/>
    <cellStyle name="Normal 3_Bieu 5a NSTinh" xfId="243"/>
    <cellStyle name="Normal 30" xfId="244"/>
    <cellStyle name="Normal 31" xfId="245"/>
    <cellStyle name="Normal 32" xfId="246"/>
    <cellStyle name="Normal 33" xfId="247"/>
    <cellStyle name="Normal 34" xfId="248"/>
    <cellStyle name="Normal 35" xfId="249"/>
    <cellStyle name="Normal 4" xfId="250"/>
    <cellStyle name="Normal 4 2" xfId="251"/>
    <cellStyle name="Normal 4 3" xfId="252"/>
    <cellStyle name="Normal 4_Bang bieu" xfId="253"/>
    <cellStyle name="Normal 5" xfId="254"/>
    <cellStyle name="Normal 5 2" xfId="255"/>
    <cellStyle name="Normal 5 3" xfId="256"/>
    <cellStyle name="Normal 5_KH 2016-2020 (hop phong TCKH can doi1) hop 5.5.2016 (1) (1)" xfId="257"/>
    <cellStyle name="Normal 6" xfId="258"/>
    <cellStyle name="Normal 7" xfId="259"/>
    <cellStyle name="Normal 8" xfId="260"/>
    <cellStyle name="Normal 9" xfId="261"/>
    <cellStyle name="Normal 9 2" xfId="262"/>
    <cellStyle name="Normal 9_Bieu 5a NSTinh" xfId="263"/>
    <cellStyle name="Normal_Bieu mau (CV )" xfId="264"/>
    <cellStyle name="Normal1" xfId="265"/>
    <cellStyle name="Normale_ PESO ELETTR." xfId="266"/>
    <cellStyle name="Note 2" xfId="267"/>
    <cellStyle name="Note 3" xfId="268"/>
    <cellStyle name="Œ…‹æØ‚è [0.00]_laroux" xfId="269"/>
    <cellStyle name="Œ…‹æØ‚è_laroux" xfId="270"/>
    <cellStyle name="oft Excel]_x000d__x000a_Comment=The open=/f lines load custom functions into the Paste Function list._x000d__x000a_Maximized=2_x000d__x000a_Basics=1_x000d__x000a_A" xfId="271"/>
    <cellStyle name="oft Excel]_x000d__x000a_Comment=The open=/f lines load custom functions into the Paste Function list._x000d__x000a_Maximized=3_x000d__x000a_Basics=1_x000d__x000a_A" xfId="272"/>
    <cellStyle name="omma [0]_Mktg Prog" xfId="273"/>
    <cellStyle name="ormal_Sheet1_1" xfId="274"/>
    <cellStyle name="Output 2" xfId="275"/>
    <cellStyle name="Output 3" xfId="276"/>
    <cellStyle name="Ô được Nối kết" xfId="277"/>
    <cellStyle name="Percent [2]" xfId="278"/>
    <cellStyle name="Percent [2] 2" xfId="279"/>
    <cellStyle name="Percent 2" xfId="280"/>
    <cellStyle name="Percent 3" xfId="281"/>
    <cellStyle name="Percent 4" xfId="282"/>
    <cellStyle name="Percent 5" xfId="283"/>
    <cellStyle name="Percent 6" xfId="284"/>
    <cellStyle name="Percent 7" xfId="285"/>
    <cellStyle name="PERCENTAGE" xfId="286"/>
    <cellStyle name="s]_x000d__x000a_spooler=yes_x000d__x000a_load=_x000d__x000a_Beep=yes_x000d__x000a_NullPort=None_x000d__x000a_BorderWidth=3_x000d__x000a_CursorBlinkRate=1200_x000d__x000a_DoubleClickSpeed=452_x000d__x000a_Programs=co" xfId="287"/>
    <cellStyle name="s1" xfId="288"/>
    <cellStyle name="Sắc màu1" xfId="289"/>
    <cellStyle name="Sắc màu2" xfId="290"/>
    <cellStyle name="Sắc màu3" xfId="291"/>
    <cellStyle name="Sắc màu4" xfId="292"/>
    <cellStyle name="Sắc màu5" xfId="293"/>
    <cellStyle name="Sắc màu6" xfId="294"/>
    <cellStyle name="style" xfId="295"/>
    <cellStyle name="Style 1" xfId="296"/>
    <cellStyle name="subhead" xfId="297"/>
    <cellStyle name="T" xfId="298"/>
    <cellStyle name="T_KH 2016-2020 (hop phong TCKH can doi1) hop 5.5.2016 (1) (1)" xfId="299"/>
    <cellStyle name="Tiêu đề" xfId="300"/>
    <cellStyle name="Tính toán" xfId="301"/>
    <cellStyle name="Title 2" xfId="302"/>
    <cellStyle name="Title 3" xfId="303"/>
    <cellStyle name="Total 2" xfId="304"/>
    <cellStyle name="Total 3" xfId="305"/>
    <cellStyle name="Tổng" xfId="306"/>
    <cellStyle name="Tốt" xfId="307"/>
    <cellStyle name="TS" xfId="308"/>
    <cellStyle name="th" xfId="309"/>
    <cellStyle name="þ_x001d_ð·_x000c_æþ'_x000d_ßþU_x0001_Ø_x0005_ü_x0014__x0007__x0001__x0001_" xfId="310"/>
    <cellStyle name="þ_x001d_ðÇ%Uý—&amp;Hý9_x0008_Ÿ_x0009_s_x000a__x0007__x0001__x0001_" xfId="311"/>
    <cellStyle name="Trung lập" xfId="312"/>
    <cellStyle name="Valuta (0)_CALPREZZ" xfId="313"/>
    <cellStyle name="Valuta_ PESO ELETTR." xfId="314"/>
    <cellStyle name="Văn bản Cảnh báo" xfId="315"/>
    <cellStyle name="Văn bản Giải thích" xfId="316"/>
    <cellStyle name="viet" xfId="317"/>
    <cellStyle name="viet2" xfId="318"/>
    <cellStyle name="Währung [0]_UXO VII" xfId="319"/>
    <cellStyle name="Währung_UXO VII" xfId="320"/>
    <cellStyle name="Warning Text 2" xfId="321"/>
    <cellStyle name="Warning Text 3" xfId="322"/>
    <cellStyle name="Xấu" xfId="323"/>
    <cellStyle name="xuan" xfId="324"/>
    <cellStyle name="เครื่องหมายสกุลเงิน [0]_FTC_OFFER" xfId="325"/>
    <cellStyle name="เครื่องหมายสกุลเงิน_FTC_OFFER" xfId="326"/>
    <cellStyle name="ปกติ_FTC_OFFER" xfId="327"/>
    <cellStyle name=" [0.00]_ Att. 1- Cover" xfId="328"/>
    <cellStyle name="_ Att. 1- Cover" xfId="329"/>
    <cellStyle name="?_ Att. 1- Cover" xfId="330"/>
    <cellStyle name="똿뗦먛귟 [0.00]_PRODUCT DETAIL Q1" xfId="331"/>
    <cellStyle name="똿뗦먛귟_PRODUCT DETAIL Q1" xfId="332"/>
    <cellStyle name="믅됞 [0.00]_PRODUCT DETAIL Q1" xfId="333"/>
    <cellStyle name="믅됞_PRODUCT DETAIL Q1" xfId="334"/>
    <cellStyle name="백분율_95" xfId="335"/>
    <cellStyle name="뷭?_BOOKSHIP" xfId="336"/>
    <cellStyle name="안건회계법인" xfId="337"/>
    <cellStyle name="콤마 [0]_ 비목별 월별기술 " xfId="338"/>
    <cellStyle name="콤마_ 비목별 월별기술 " xfId="339"/>
    <cellStyle name="통화 [0]_1202" xfId="340"/>
    <cellStyle name="통화_1202" xfId="341"/>
    <cellStyle name="표준_(정보부문)월별인원계획" xfId="342"/>
    <cellStyle name="一般_00Q3902REV.1" xfId="343"/>
    <cellStyle name="千分位[0]_00Q3902REV.1" xfId="344"/>
    <cellStyle name="千分位_00Q3902REV.1" xfId="345"/>
    <cellStyle name="桁区切り_NADUONG BQ (Draft)" xfId="346"/>
    <cellStyle name="標準_BQ（業者）" xfId="347"/>
    <cellStyle name="貨幣 [0]_00Q3902REV.1" xfId="348"/>
    <cellStyle name="貨幣[0]_BRE" xfId="349"/>
    <cellStyle name="貨幣_00Q3902REV.1" xfId="350"/>
    <cellStyle name="通貨_MITSUI1_BQ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106</xdr:row>
      <xdr:rowOff>0</xdr:rowOff>
    </xdr:from>
    <xdr:to>
      <xdr:col>1</xdr:col>
      <xdr:colOff>390525</xdr:colOff>
      <xdr:row>112</xdr:row>
      <xdr:rowOff>361950</xdr:rowOff>
    </xdr:to>
    <xdr:sp macro="" textlink="">
      <xdr:nvSpPr>
        <xdr:cNvPr id="1028" name="Text Box 78"/>
        <xdr:cNvSpPr txBox="1">
          <a:spLocks noChangeArrowheads="1"/>
        </xdr:cNvSpPr>
      </xdr:nvSpPr>
      <xdr:spPr bwMode="auto">
        <a:xfrm>
          <a:off x="619125" y="335184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314325</xdr:colOff>
      <xdr:row>106</xdr:row>
      <xdr:rowOff>0</xdr:rowOff>
    </xdr:from>
    <xdr:to>
      <xdr:col>1</xdr:col>
      <xdr:colOff>390525</xdr:colOff>
      <xdr:row>112</xdr:row>
      <xdr:rowOff>361950</xdr:rowOff>
    </xdr:to>
    <xdr:sp macro="" textlink="">
      <xdr:nvSpPr>
        <xdr:cNvPr id="1029" name="Text Box 79"/>
        <xdr:cNvSpPr txBox="1">
          <a:spLocks noChangeArrowheads="1"/>
        </xdr:cNvSpPr>
      </xdr:nvSpPr>
      <xdr:spPr bwMode="auto">
        <a:xfrm>
          <a:off x="619125" y="335184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3</xdr:row>
      <xdr:rowOff>47625</xdr:rowOff>
    </xdr:from>
    <xdr:to>
      <xdr:col>1</xdr:col>
      <xdr:colOff>1600200</xdr:colOff>
      <xdr:row>3</xdr:row>
      <xdr:rowOff>47625</xdr:rowOff>
    </xdr:to>
    <xdr:sp macro="" textlink="">
      <xdr:nvSpPr>
        <xdr:cNvPr id="1030" name="Line 7"/>
        <xdr:cNvSpPr>
          <a:spLocks noChangeShapeType="1"/>
        </xdr:cNvSpPr>
      </xdr:nvSpPr>
      <xdr:spPr bwMode="auto">
        <a:xfrm>
          <a:off x="971550" y="7048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447675</xdr:colOff>
      <xdr:row>3</xdr:row>
      <xdr:rowOff>47625</xdr:rowOff>
    </xdr:from>
    <xdr:to>
      <xdr:col>11</xdr:col>
      <xdr:colOff>561975</xdr:colOff>
      <xdr:row>3</xdr:row>
      <xdr:rowOff>47625</xdr:rowOff>
    </xdr:to>
    <xdr:sp macro="" textlink="">
      <xdr:nvSpPr>
        <xdr:cNvPr id="1031" name="Line 8"/>
        <xdr:cNvSpPr>
          <a:spLocks noChangeShapeType="1"/>
        </xdr:cNvSpPr>
      </xdr:nvSpPr>
      <xdr:spPr bwMode="auto">
        <a:xfrm>
          <a:off x="7515225" y="7048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2</xdr:row>
      <xdr:rowOff>38100</xdr:rowOff>
    </xdr:from>
    <xdr:to>
      <xdr:col>1</xdr:col>
      <xdr:colOff>1428750</xdr:colOff>
      <xdr:row>2</xdr:row>
      <xdr:rowOff>38100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781050" y="5143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2</xdr:row>
      <xdr:rowOff>19050</xdr:rowOff>
    </xdr:from>
    <xdr:to>
      <xdr:col>10</xdr:col>
      <xdr:colOff>47625</xdr:colOff>
      <xdr:row>2</xdr:row>
      <xdr:rowOff>19050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6419850" y="4953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57150</xdr:rowOff>
    </xdr:from>
    <xdr:to>
      <xdr:col>1</xdr:col>
      <xdr:colOff>1409700</xdr:colOff>
      <xdr:row>2</xdr:row>
      <xdr:rowOff>57150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752475" y="5715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</xdr:row>
      <xdr:rowOff>66675</xdr:rowOff>
    </xdr:from>
    <xdr:to>
      <xdr:col>11</xdr:col>
      <xdr:colOff>66675</xdr:colOff>
      <xdr:row>2</xdr:row>
      <xdr:rowOff>66675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6905625" y="5810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66675</xdr:rowOff>
    </xdr:from>
    <xdr:to>
      <xdr:col>1</xdr:col>
      <xdr:colOff>1381125</xdr:colOff>
      <xdr:row>2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790575" y="6381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466725</xdr:colOff>
      <xdr:row>2</xdr:row>
      <xdr:rowOff>57150</xdr:rowOff>
    </xdr:from>
    <xdr:to>
      <xdr:col>10</xdr:col>
      <xdr:colOff>247650</xdr:colOff>
      <xdr:row>2</xdr:row>
      <xdr:rowOff>57150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6753225" y="628650"/>
          <a:ext cx="2066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57150</xdr:rowOff>
    </xdr:from>
    <xdr:to>
      <xdr:col>1</xdr:col>
      <xdr:colOff>990600</xdr:colOff>
      <xdr:row>2</xdr:row>
      <xdr:rowOff>57150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695325" y="4762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</xdr:row>
      <xdr:rowOff>38100</xdr:rowOff>
    </xdr:from>
    <xdr:to>
      <xdr:col>11</xdr:col>
      <xdr:colOff>133350</xdr:colOff>
      <xdr:row>2</xdr:row>
      <xdr:rowOff>47625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6353175" y="457200"/>
          <a:ext cx="2124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G154"/>
  <sheetViews>
    <sheetView zoomScale="70" zoomScaleNormal="70" workbookViewId="0">
      <pane xSplit="2" ySplit="15" topLeftCell="C116" activePane="bottomRight" state="frozen"/>
      <selection pane="topRight" activeCell="C1" sqref="C1"/>
      <selection pane="bottomLeft" activeCell="A13" sqref="A13"/>
      <selection pane="bottomRight" activeCell="V15" sqref="V15"/>
    </sheetView>
  </sheetViews>
  <sheetFormatPr defaultRowHeight="15"/>
  <cols>
    <col min="1" max="1" width="4.5703125" style="103" customWidth="1"/>
    <col min="2" max="2" width="41.5703125" style="100" customWidth="1"/>
    <col min="3" max="3" width="8.28515625" style="104" customWidth="1"/>
    <col min="4" max="4" width="8.42578125" style="104" customWidth="1"/>
    <col min="5" max="5" width="9.5703125" style="104" customWidth="1"/>
    <col min="6" max="6" width="12.5703125" style="105" customWidth="1"/>
    <col min="7" max="7" width="7.140625" style="104" customWidth="1"/>
    <col min="8" max="8" width="6.7109375" style="100" customWidth="1"/>
    <col min="9" max="9" width="7.140625" style="104" customWidth="1"/>
    <col min="10" max="10" width="21" style="104" customWidth="1"/>
    <col min="11" max="11" width="10.140625" style="106" customWidth="1"/>
    <col min="12" max="12" width="11.7109375" style="106" bestFit="1" customWidth="1"/>
    <col min="13" max="13" width="9.5703125" style="106" customWidth="1"/>
    <col min="14" max="14" width="11.5703125" style="104" customWidth="1"/>
    <col min="15" max="15" width="10" style="106" hidden="1" customWidth="1"/>
    <col min="16" max="16" width="8.5703125" style="106" hidden="1" customWidth="1"/>
    <col min="17" max="17" width="10.140625" style="106" customWidth="1"/>
    <col min="18" max="18" width="8.5703125" style="106" customWidth="1"/>
    <col min="19" max="19" width="7.28515625" style="106" customWidth="1"/>
    <col min="20" max="20" width="9.5703125" style="106" customWidth="1"/>
    <col min="21" max="21" width="16.7109375" style="107" bestFit="1" customWidth="1"/>
    <col min="22" max="22" width="15.42578125" style="99" customWidth="1"/>
    <col min="23" max="23" width="30.28515625" style="100" customWidth="1"/>
    <col min="24" max="33" width="9.140625" style="100"/>
    <col min="34" max="16384" width="9.140625" style="101"/>
  </cols>
  <sheetData>
    <row r="1" spans="1:33" ht="17.25" customHeight="1">
      <c r="T1" s="274" t="s">
        <v>237</v>
      </c>
    </row>
    <row r="2" spans="1:33" ht="17.25" customHeight="1">
      <c r="A2" s="358" t="s">
        <v>238</v>
      </c>
      <c r="B2" s="359"/>
      <c r="C2" s="360" t="s">
        <v>240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1:33" ht="17.25" customHeight="1">
      <c r="A3" s="358" t="s">
        <v>239</v>
      </c>
      <c r="B3" s="359"/>
      <c r="C3" s="360" t="s">
        <v>241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33" ht="17.25" customHeight="1">
      <c r="A4" s="276"/>
      <c r="B4" s="277"/>
      <c r="C4" s="278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33" s="3" customFormat="1" ht="16.5" customHeight="1">
      <c r="A5" s="372" t="s">
        <v>189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3" customFormat="1" ht="20.25" customHeight="1">
      <c r="A6" s="372" t="s">
        <v>85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" customFormat="1" ht="18.75" customHeight="1">
      <c r="A7" s="279"/>
      <c r="B7" s="363" t="s">
        <v>242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280"/>
      <c r="U7" s="281" t="s">
        <v>126</v>
      </c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3" customFormat="1" ht="15" customHeight="1">
      <c r="A8" s="4"/>
      <c r="B8" s="5"/>
      <c r="C8" s="6"/>
      <c r="D8" s="6"/>
      <c r="E8" s="5"/>
      <c r="F8" s="116"/>
      <c r="G8" s="5"/>
      <c r="H8" s="5"/>
      <c r="I8" s="5"/>
      <c r="J8" s="5"/>
      <c r="K8" s="7"/>
      <c r="L8" s="7"/>
      <c r="M8" s="7"/>
      <c r="N8" s="135"/>
      <c r="O8" s="2"/>
      <c r="P8" s="2"/>
      <c r="Q8" s="5"/>
      <c r="R8" s="371" t="s">
        <v>0</v>
      </c>
      <c r="S8" s="371"/>
      <c r="T8" s="371"/>
      <c r="U8" s="296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0" customFormat="1" ht="21.75" customHeight="1">
      <c r="A9" s="355" t="s">
        <v>14</v>
      </c>
      <c r="B9" s="347" t="s">
        <v>15</v>
      </c>
      <c r="C9" s="347" t="s">
        <v>16</v>
      </c>
      <c r="D9" s="347" t="s">
        <v>17</v>
      </c>
      <c r="E9" s="347" t="s">
        <v>18</v>
      </c>
      <c r="F9" s="350" t="s">
        <v>19</v>
      </c>
      <c r="G9" s="347" t="s">
        <v>20</v>
      </c>
      <c r="H9" s="347" t="s">
        <v>21</v>
      </c>
      <c r="I9" s="347" t="s">
        <v>22</v>
      </c>
      <c r="J9" s="364" t="s">
        <v>23</v>
      </c>
      <c r="K9" s="364"/>
      <c r="L9" s="364"/>
      <c r="M9" s="341" t="s">
        <v>191</v>
      </c>
      <c r="N9" s="341" t="s">
        <v>24</v>
      </c>
      <c r="O9" s="365" t="s">
        <v>92</v>
      </c>
      <c r="P9" s="366"/>
      <c r="Q9" s="365" t="s">
        <v>132</v>
      </c>
      <c r="R9" s="369"/>
      <c r="S9" s="366"/>
      <c r="T9" s="337" t="s">
        <v>25</v>
      </c>
      <c r="U9" s="347" t="s">
        <v>25</v>
      </c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10.5" customHeight="1">
      <c r="A10" s="356"/>
      <c r="B10" s="348"/>
      <c r="C10" s="348"/>
      <c r="D10" s="348"/>
      <c r="E10" s="348"/>
      <c r="F10" s="351"/>
      <c r="G10" s="348"/>
      <c r="H10" s="348"/>
      <c r="I10" s="348"/>
      <c r="J10" s="352" t="s">
        <v>26</v>
      </c>
      <c r="K10" s="365" t="s">
        <v>27</v>
      </c>
      <c r="L10" s="366"/>
      <c r="M10" s="373"/>
      <c r="N10" s="373"/>
      <c r="O10" s="367"/>
      <c r="P10" s="368"/>
      <c r="Q10" s="367"/>
      <c r="R10" s="370"/>
      <c r="S10" s="368"/>
      <c r="T10" s="338"/>
      <c r="U10" s="348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19.5" customHeight="1">
      <c r="A11" s="356"/>
      <c r="B11" s="348"/>
      <c r="C11" s="348"/>
      <c r="D11" s="348"/>
      <c r="E11" s="348"/>
      <c r="F11" s="351"/>
      <c r="G11" s="348"/>
      <c r="H11" s="348"/>
      <c r="I11" s="348"/>
      <c r="J11" s="353"/>
      <c r="K11" s="367"/>
      <c r="L11" s="368"/>
      <c r="M11" s="373"/>
      <c r="N11" s="373"/>
      <c r="O11" s="340" t="s">
        <v>1</v>
      </c>
      <c r="P11" s="342" t="s">
        <v>29</v>
      </c>
      <c r="Q11" s="340" t="s">
        <v>1</v>
      </c>
      <c r="R11" s="342" t="s">
        <v>29</v>
      </c>
      <c r="S11" s="361"/>
      <c r="T11" s="338"/>
      <c r="U11" s="348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1.5" customHeight="1">
      <c r="A12" s="356"/>
      <c r="B12" s="348"/>
      <c r="C12" s="348"/>
      <c r="D12" s="348"/>
      <c r="E12" s="348"/>
      <c r="F12" s="351"/>
      <c r="G12" s="348"/>
      <c r="H12" s="348"/>
      <c r="I12" s="348"/>
      <c r="J12" s="353"/>
      <c r="K12" s="364" t="s">
        <v>1</v>
      </c>
      <c r="L12" s="364" t="s">
        <v>30</v>
      </c>
      <c r="M12" s="373"/>
      <c r="N12" s="373"/>
      <c r="O12" s="340"/>
      <c r="P12" s="343"/>
      <c r="Q12" s="340"/>
      <c r="R12" s="343"/>
      <c r="S12" s="362"/>
      <c r="T12" s="338"/>
      <c r="U12" s="348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76.5" customHeight="1">
      <c r="A13" s="357"/>
      <c r="B13" s="349"/>
      <c r="C13" s="349"/>
      <c r="D13" s="349"/>
      <c r="E13" s="349"/>
      <c r="F13" s="351"/>
      <c r="G13" s="349"/>
      <c r="H13" s="349"/>
      <c r="I13" s="349"/>
      <c r="J13" s="354"/>
      <c r="K13" s="337"/>
      <c r="L13" s="337"/>
      <c r="M13" s="373"/>
      <c r="N13" s="373"/>
      <c r="O13" s="341"/>
      <c r="P13" s="11" t="s">
        <v>31</v>
      </c>
      <c r="Q13" s="341"/>
      <c r="R13" s="11" t="s">
        <v>31</v>
      </c>
      <c r="S13" s="11" t="s">
        <v>32</v>
      </c>
      <c r="T13" s="339"/>
      <c r="U13" s="349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6" customFormat="1" ht="21.75" customHeight="1">
      <c r="A14" s="12">
        <v>1</v>
      </c>
      <c r="B14" s="13">
        <v>2</v>
      </c>
      <c r="C14" s="12">
        <v>3</v>
      </c>
      <c r="D14" s="13">
        <v>4</v>
      </c>
      <c r="E14" s="12">
        <v>5</v>
      </c>
      <c r="F14" s="13">
        <v>6</v>
      </c>
      <c r="G14" s="12">
        <v>7</v>
      </c>
      <c r="H14" s="13">
        <v>8</v>
      </c>
      <c r="I14" s="12">
        <v>9</v>
      </c>
      <c r="J14" s="13">
        <v>10</v>
      </c>
      <c r="K14" s="12">
        <v>11</v>
      </c>
      <c r="L14" s="13">
        <v>12</v>
      </c>
      <c r="M14" s="12">
        <v>13</v>
      </c>
      <c r="N14" s="13">
        <v>14</v>
      </c>
      <c r="O14" s="12">
        <v>15</v>
      </c>
      <c r="P14" s="13">
        <v>16</v>
      </c>
      <c r="Q14" s="12">
        <v>17</v>
      </c>
      <c r="R14" s="13">
        <v>18</v>
      </c>
      <c r="S14" s="12">
        <v>19</v>
      </c>
      <c r="T14" s="12"/>
      <c r="U14" s="13">
        <v>20</v>
      </c>
      <c r="V14" s="1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7" customFormat="1" ht="26.25" customHeight="1">
      <c r="A15" s="17"/>
      <c r="B15" s="18" t="s">
        <v>33</v>
      </c>
      <c r="C15" s="19"/>
      <c r="D15" s="20"/>
      <c r="E15" s="20"/>
      <c r="F15" s="21"/>
      <c r="G15" s="20"/>
      <c r="H15" s="22"/>
      <c r="I15" s="20"/>
      <c r="J15" s="20"/>
      <c r="K15" s="23">
        <f t="shared" ref="K15:S15" si="0">K16+K17+K18+K19+K20</f>
        <v>142336.78200000001</v>
      </c>
      <c r="L15" s="23">
        <f t="shared" si="0"/>
        <v>140883.15100000001</v>
      </c>
      <c r="M15" s="23">
        <f t="shared" si="0"/>
        <v>0</v>
      </c>
      <c r="N15" s="23">
        <f t="shared" si="0"/>
        <v>135298</v>
      </c>
      <c r="O15" s="23">
        <f t="shared" si="0"/>
        <v>11833</v>
      </c>
      <c r="P15" s="23">
        <f t="shared" si="0"/>
        <v>0</v>
      </c>
      <c r="Q15" s="23">
        <f>Q16+Q17+Q18+Q19+Q20+Q21</f>
        <v>63800</v>
      </c>
      <c r="R15" s="23">
        <f t="shared" si="0"/>
        <v>0</v>
      </c>
      <c r="S15" s="23">
        <f t="shared" si="0"/>
        <v>0</v>
      </c>
      <c r="T15" s="23"/>
      <c r="U15" s="22"/>
      <c r="V15" s="24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s="38" customFormat="1" ht="23.25" customHeight="1">
      <c r="A16" s="28">
        <v>1</v>
      </c>
      <c r="B16" s="29" t="s">
        <v>34</v>
      </c>
      <c r="C16" s="30"/>
      <c r="D16" s="31"/>
      <c r="E16" s="31"/>
      <c r="F16" s="32"/>
      <c r="G16" s="31"/>
      <c r="H16" s="33"/>
      <c r="I16" s="31"/>
      <c r="J16" s="34"/>
      <c r="K16" s="35">
        <f t="shared" ref="K16:S16" si="1">K36</f>
        <v>12628.517</v>
      </c>
      <c r="L16" s="35">
        <f t="shared" si="1"/>
        <v>12628.517</v>
      </c>
      <c r="M16" s="35">
        <f t="shared" si="1"/>
        <v>0</v>
      </c>
      <c r="N16" s="35">
        <f t="shared" si="1"/>
        <v>0</v>
      </c>
      <c r="O16" s="35">
        <f t="shared" si="1"/>
        <v>0</v>
      </c>
      <c r="P16" s="35">
        <f t="shared" si="1"/>
        <v>0</v>
      </c>
      <c r="Q16" s="35">
        <f>Q36</f>
        <v>500</v>
      </c>
      <c r="R16" s="35">
        <f t="shared" si="1"/>
        <v>0</v>
      </c>
      <c r="S16" s="35">
        <f t="shared" si="1"/>
        <v>0</v>
      </c>
      <c r="T16" s="35"/>
      <c r="U16" s="30"/>
      <c r="V16" s="24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38" customFormat="1" ht="21" customHeight="1">
      <c r="A17" s="28">
        <v>2</v>
      </c>
      <c r="B17" s="29" t="s">
        <v>35</v>
      </c>
      <c r="C17" s="30"/>
      <c r="D17" s="31"/>
      <c r="E17" s="31"/>
      <c r="F17" s="32"/>
      <c r="G17" s="31"/>
      <c r="H17" s="33"/>
      <c r="I17" s="31"/>
      <c r="J17" s="34"/>
      <c r="K17" s="35">
        <f t="shared" ref="K17:Q17" si="2">K69+K75+K54+K64+K111+K116+K123</f>
        <v>73563.764999999999</v>
      </c>
      <c r="L17" s="35">
        <f t="shared" si="2"/>
        <v>72110.134000000005</v>
      </c>
      <c r="M17" s="35">
        <f t="shared" si="2"/>
        <v>0</v>
      </c>
      <c r="N17" s="35">
        <f t="shared" si="2"/>
        <v>64753</v>
      </c>
      <c r="O17" s="35">
        <f t="shared" si="2"/>
        <v>0</v>
      </c>
      <c r="P17" s="35">
        <f t="shared" si="2"/>
        <v>0</v>
      </c>
      <c r="Q17" s="35">
        <f t="shared" si="2"/>
        <v>17428</v>
      </c>
      <c r="R17" s="35">
        <f>R64+R69+R75+R94+R123</f>
        <v>0</v>
      </c>
      <c r="S17" s="35">
        <f>S64+S69+S75+S94+S123</f>
        <v>0</v>
      </c>
      <c r="T17" s="35"/>
      <c r="U17" s="35"/>
      <c r="V17" s="1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s="38" customFormat="1" ht="15.75">
      <c r="A18" s="28">
        <v>3</v>
      </c>
      <c r="B18" s="29" t="s">
        <v>36</v>
      </c>
      <c r="C18" s="30"/>
      <c r="D18" s="31"/>
      <c r="E18" s="31"/>
      <c r="F18" s="32"/>
      <c r="G18" s="31"/>
      <c r="H18" s="33"/>
      <c r="I18" s="31"/>
      <c r="J18" s="34"/>
      <c r="K18" s="35">
        <f t="shared" ref="K18:Q18" si="3">K59+K65+K82+K100+K113+K119+K126</f>
        <v>56144.5</v>
      </c>
      <c r="L18" s="35">
        <f t="shared" si="3"/>
        <v>56144.5</v>
      </c>
      <c r="M18" s="35">
        <f t="shared" si="3"/>
        <v>0</v>
      </c>
      <c r="N18" s="35">
        <f t="shared" si="3"/>
        <v>70545</v>
      </c>
      <c r="O18" s="35">
        <f t="shared" si="3"/>
        <v>0</v>
      </c>
      <c r="P18" s="35">
        <f t="shared" si="3"/>
        <v>0</v>
      </c>
      <c r="Q18" s="35">
        <f t="shared" si="3"/>
        <v>38500</v>
      </c>
      <c r="R18" s="35">
        <f>R65+R72+R82+R126+R100+R133</f>
        <v>0</v>
      </c>
      <c r="S18" s="35">
        <f>S65+S72+S82+S126+S100+S133</f>
        <v>0</v>
      </c>
      <c r="T18" s="35"/>
      <c r="U18" s="35"/>
      <c r="V18" s="24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s="38" customFormat="1" ht="15.75">
      <c r="A19" s="28">
        <v>4</v>
      </c>
      <c r="B19" s="29" t="s">
        <v>12</v>
      </c>
      <c r="C19" s="30"/>
      <c r="D19" s="31"/>
      <c r="E19" s="31"/>
      <c r="F19" s="32"/>
      <c r="G19" s="31"/>
      <c r="H19" s="33"/>
      <c r="I19" s="31"/>
      <c r="J19" s="34"/>
      <c r="K19" s="35">
        <f t="shared" ref="K19:P19" si="4">K32</f>
        <v>0</v>
      </c>
      <c r="L19" s="35">
        <f t="shared" si="4"/>
        <v>0</v>
      </c>
      <c r="M19" s="35">
        <f t="shared" si="4"/>
        <v>0</v>
      </c>
      <c r="N19" s="35">
        <f t="shared" si="4"/>
        <v>0</v>
      </c>
      <c r="O19" s="35">
        <f t="shared" si="4"/>
        <v>700</v>
      </c>
      <c r="P19" s="35">
        <f t="shared" si="4"/>
        <v>0</v>
      </c>
      <c r="Q19" s="35">
        <f>Q32</f>
        <v>1000</v>
      </c>
      <c r="R19" s="35"/>
      <c r="S19" s="35"/>
      <c r="T19" s="35"/>
      <c r="U19" s="35"/>
      <c r="V19" s="24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s="38" customFormat="1" ht="15.75">
      <c r="A20" s="28">
        <v>5</v>
      </c>
      <c r="B20" s="29" t="s">
        <v>37</v>
      </c>
      <c r="C20" s="30"/>
      <c r="D20" s="31"/>
      <c r="E20" s="31"/>
      <c r="F20" s="32"/>
      <c r="G20" s="31"/>
      <c r="H20" s="33"/>
      <c r="I20" s="31"/>
      <c r="J20" s="34"/>
      <c r="K20" s="35"/>
      <c r="L20" s="35"/>
      <c r="M20" s="35"/>
      <c r="N20" s="35"/>
      <c r="O20" s="35">
        <f>O33</f>
        <v>11133</v>
      </c>
      <c r="P20" s="35"/>
      <c r="Q20" s="35">
        <f>Q138</f>
        <v>4372</v>
      </c>
      <c r="R20" s="35"/>
      <c r="S20" s="35"/>
      <c r="T20" s="35"/>
      <c r="U20" s="35"/>
      <c r="V20" s="24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s="38" customFormat="1" ht="25.5" customHeight="1">
      <c r="A21" s="28"/>
      <c r="B21" s="271" t="s">
        <v>177</v>
      </c>
      <c r="C21" s="30"/>
      <c r="D21" s="31"/>
      <c r="E21" s="31"/>
      <c r="F21" s="32"/>
      <c r="G21" s="31"/>
      <c r="H21" s="33"/>
      <c r="I21" s="31"/>
      <c r="J21" s="34"/>
      <c r="K21" s="35"/>
      <c r="L21" s="35"/>
      <c r="M21" s="35"/>
      <c r="N21" s="35"/>
      <c r="O21" s="35"/>
      <c r="P21" s="35"/>
      <c r="Q21" s="35">
        <v>2000</v>
      </c>
      <c r="R21" s="35"/>
      <c r="S21" s="35"/>
      <c r="T21" s="35"/>
      <c r="U21" s="35"/>
      <c r="V21" s="24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s="27" customFormat="1" ht="32.25" customHeight="1">
      <c r="A22" s="40" t="s">
        <v>2</v>
      </c>
      <c r="B22" s="39" t="s">
        <v>38</v>
      </c>
      <c r="C22" s="30"/>
      <c r="D22" s="42"/>
      <c r="E22" s="42"/>
      <c r="F22" s="43"/>
      <c r="G22" s="42"/>
      <c r="H22" s="44"/>
      <c r="I22" s="42"/>
      <c r="J22" s="34"/>
      <c r="K22" s="36">
        <f t="shared" ref="K22:S22" si="5">SUM(K23:K33)</f>
        <v>142336.78200000001</v>
      </c>
      <c r="L22" s="36">
        <f t="shared" si="5"/>
        <v>140883.15100000001</v>
      </c>
      <c r="M22" s="36">
        <f t="shared" si="5"/>
        <v>0</v>
      </c>
      <c r="N22" s="36">
        <f t="shared" si="5"/>
        <v>135298</v>
      </c>
      <c r="O22" s="36">
        <f t="shared" si="5"/>
        <v>11833</v>
      </c>
      <c r="P22" s="36">
        <f t="shared" si="5"/>
        <v>0</v>
      </c>
      <c r="Q22" s="36">
        <f>SUM(Q23:Q34)</f>
        <v>63800</v>
      </c>
      <c r="R22" s="36">
        <f t="shared" si="5"/>
        <v>0</v>
      </c>
      <c r="S22" s="36">
        <f t="shared" si="5"/>
        <v>0</v>
      </c>
      <c r="T22" s="36"/>
      <c r="U22" s="36"/>
      <c r="V22" s="1"/>
      <c r="W22" s="140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s="38" customFormat="1" ht="15.75">
      <c r="A23" s="28">
        <v>1</v>
      </c>
      <c r="B23" s="29" t="s">
        <v>3</v>
      </c>
      <c r="C23" s="30"/>
      <c r="D23" s="31"/>
      <c r="E23" s="31"/>
      <c r="F23" s="32"/>
      <c r="G23" s="31"/>
      <c r="H23" s="33"/>
      <c r="I23" s="31"/>
      <c r="J23" s="34"/>
      <c r="K23" s="35">
        <f t="shared" ref="K23:S23" si="6">K37+K53</f>
        <v>17091.517</v>
      </c>
      <c r="L23" s="35">
        <f t="shared" si="6"/>
        <v>17091.517</v>
      </c>
      <c r="M23" s="35">
        <f t="shared" si="6"/>
        <v>0</v>
      </c>
      <c r="N23" s="35">
        <f t="shared" si="6"/>
        <v>3874</v>
      </c>
      <c r="O23" s="35">
        <f t="shared" si="6"/>
        <v>0</v>
      </c>
      <c r="P23" s="35">
        <f t="shared" si="6"/>
        <v>0</v>
      </c>
      <c r="Q23" s="35">
        <f t="shared" si="6"/>
        <v>663</v>
      </c>
      <c r="R23" s="35">
        <f t="shared" si="6"/>
        <v>0</v>
      </c>
      <c r="S23" s="35">
        <f t="shared" si="6"/>
        <v>0</v>
      </c>
      <c r="T23" s="35"/>
      <c r="U23" s="35">
        <f>U53</f>
        <v>0</v>
      </c>
      <c r="V23" s="24"/>
      <c r="W23" s="24"/>
      <c r="X23" s="24"/>
      <c r="Y23" s="24"/>
      <c r="Z23" s="24"/>
      <c r="AA23" s="24"/>
      <c r="AB23" s="24"/>
      <c r="AC23" s="37"/>
      <c r="AD23" s="37"/>
      <c r="AE23" s="37"/>
      <c r="AF23" s="37"/>
      <c r="AG23" s="37"/>
    </row>
    <row r="24" spans="1:33" s="38" customFormat="1" ht="15.75">
      <c r="A24" s="28">
        <v>2</v>
      </c>
      <c r="B24" s="29" t="s">
        <v>4</v>
      </c>
      <c r="C24" s="30"/>
      <c r="D24" s="31"/>
      <c r="E24" s="31"/>
      <c r="F24" s="32"/>
      <c r="G24" s="31"/>
      <c r="H24" s="33"/>
      <c r="I24" s="31"/>
      <c r="J24" s="34"/>
      <c r="K24" s="35">
        <f t="shared" ref="K24:S24" si="7">K40+K62</f>
        <v>0</v>
      </c>
      <c r="L24" s="35">
        <f t="shared" si="7"/>
        <v>0</v>
      </c>
      <c r="M24" s="35">
        <f t="shared" si="7"/>
        <v>0</v>
      </c>
      <c r="N24" s="35">
        <f t="shared" si="7"/>
        <v>0</v>
      </c>
      <c r="O24" s="35">
        <f t="shared" si="7"/>
        <v>0</v>
      </c>
      <c r="P24" s="35">
        <f t="shared" si="7"/>
        <v>0</v>
      </c>
      <c r="Q24" s="35">
        <f t="shared" si="7"/>
        <v>0</v>
      </c>
      <c r="R24" s="35">
        <f t="shared" si="7"/>
        <v>0</v>
      </c>
      <c r="S24" s="35">
        <f t="shared" si="7"/>
        <v>0</v>
      </c>
      <c r="T24" s="35"/>
      <c r="U24" s="35">
        <f>U62</f>
        <v>0</v>
      </c>
      <c r="V24" s="24"/>
      <c r="W24" s="24"/>
      <c r="X24" s="24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s="38" customFormat="1" ht="15.75">
      <c r="A25" s="28">
        <v>3</v>
      </c>
      <c r="B25" s="29" t="s">
        <v>5</v>
      </c>
      <c r="C25" s="30"/>
      <c r="D25" s="31"/>
      <c r="E25" s="31"/>
      <c r="F25" s="32"/>
      <c r="G25" s="31"/>
      <c r="H25" s="33"/>
      <c r="I25" s="31"/>
      <c r="J25" s="34"/>
      <c r="K25" s="35">
        <f t="shared" ref="K25:S25" si="8">K41+K63</f>
        <v>3257.0479999999998</v>
      </c>
      <c r="L25" s="35">
        <f t="shared" si="8"/>
        <v>3257.0479999999998</v>
      </c>
      <c r="M25" s="35">
        <f t="shared" si="8"/>
        <v>0</v>
      </c>
      <c r="N25" s="35">
        <f t="shared" si="8"/>
        <v>3000</v>
      </c>
      <c r="O25" s="35">
        <f t="shared" si="8"/>
        <v>0</v>
      </c>
      <c r="P25" s="35">
        <f t="shared" si="8"/>
        <v>0</v>
      </c>
      <c r="Q25" s="35">
        <f t="shared" si="8"/>
        <v>3000</v>
      </c>
      <c r="R25" s="35">
        <f t="shared" si="8"/>
        <v>0</v>
      </c>
      <c r="S25" s="35">
        <f t="shared" si="8"/>
        <v>0</v>
      </c>
      <c r="T25" s="35"/>
      <c r="U25" s="30"/>
      <c r="V25" s="24"/>
      <c r="W25" s="24"/>
      <c r="X25" s="24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38" customFormat="1" ht="15.75">
      <c r="A26" s="28">
        <v>4</v>
      </c>
      <c r="B26" s="29" t="s">
        <v>6</v>
      </c>
      <c r="C26" s="30"/>
      <c r="D26" s="31"/>
      <c r="E26" s="31"/>
      <c r="F26" s="32"/>
      <c r="G26" s="31"/>
      <c r="H26" s="33"/>
      <c r="I26" s="31"/>
      <c r="J26" s="34"/>
      <c r="K26" s="35">
        <f t="shared" ref="K26:S26" si="9">K42+K68</f>
        <v>0</v>
      </c>
      <c r="L26" s="35">
        <f t="shared" si="9"/>
        <v>0</v>
      </c>
      <c r="M26" s="35">
        <f t="shared" si="9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9"/>
        <v>0</v>
      </c>
      <c r="R26" s="35">
        <f t="shared" si="9"/>
        <v>0</v>
      </c>
      <c r="S26" s="35">
        <f t="shared" si="9"/>
        <v>0</v>
      </c>
      <c r="T26" s="35"/>
      <c r="U26" s="30"/>
      <c r="V26" s="24"/>
      <c r="W26" s="24"/>
      <c r="X26" s="24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38" customFormat="1" ht="15.75">
      <c r="A27" s="28">
        <v>5</v>
      </c>
      <c r="B27" s="29" t="s">
        <v>7</v>
      </c>
      <c r="C27" s="30"/>
      <c r="D27" s="31"/>
      <c r="E27" s="31"/>
      <c r="F27" s="32"/>
      <c r="G27" s="31"/>
      <c r="H27" s="33"/>
      <c r="I27" s="31"/>
      <c r="J27" s="34"/>
      <c r="K27" s="35">
        <f>K43+K74</f>
        <v>112738.47200000001</v>
      </c>
      <c r="L27" s="35">
        <f>L43+L74</f>
        <v>112738.47200000001</v>
      </c>
      <c r="M27" s="35">
        <f>M43+M74</f>
        <v>0</v>
      </c>
      <c r="N27" s="35">
        <f>N43+N74</f>
        <v>120065</v>
      </c>
      <c r="O27" s="35">
        <f>O43+O74+O130</f>
        <v>0</v>
      </c>
      <c r="P27" s="35">
        <f>P43+P74+P130</f>
        <v>0</v>
      </c>
      <c r="Q27" s="35">
        <f>Q43+Q74+Q130</f>
        <v>50490</v>
      </c>
      <c r="R27" s="35">
        <f>R43+R74+R130</f>
        <v>0</v>
      </c>
      <c r="S27" s="35">
        <f>S43+S74+S130</f>
        <v>0</v>
      </c>
      <c r="T27" s="35"/>
      <c r="U27" s="30"/>
      <c r="V27" s="24"/>
      <c r="W27" s="24"/>
      <c r="X27" s="24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38" customFormat="1" ht="15.75">
      <c r="A28" s="28">
        <v>6</v>
      </c>
      <c r="B28" s="29" t="s">
        <v>8</v>
      </c>
      <c r="C28" s="30"/>
      <c r="D28" s="31"/>
      <c r="E28" s="31"/>
      <c r="F28" s="32"/>
      <c r="G28" s="31"/>
      <c r="H28" s="33"/>
      <c r="I28" s="31"/>
      <c r="J28" s="34"/>
      <c r="K28" s="35">
        <f t="shared" ref="K28:S28" si="10">K47+K93</f>
        <v>2798.1139999999996</v>
      </c>
      <c r="L28" s="35">
        <f t="shared" si="10"/>
        <v>2798.1139999999996</v>
      </c>
      <c r="M28" s="35">
        <f t="shared" si="10"/>
        <v>0</v>
      </c>
      <c r="N28" s="35">
        <f t="shared" si="10"/>
        <v>2786</v>
      </c>
      <c r="O28" s="35">
        <f t="shared" si="10"/>
        <v>0</v>
      </c>
      <c r="P28" s="35">
        <f t="shared" si="10"/>
        <v>0</v>
      </c>
      <c r="Q28" s="35">
        <f t="shared" si="10"/>
        <v>500</v>
      </c>
      <c r="R28" s="35">
        <f t="shared" si="10"/>
        <v>0</v>
      </c>
      <c r="S28" s="35">
        <f t="shared" si="10"/>
        <v>0</v>
      </c>
      <c r="T28" s="35"/>
      <c r="U28" s="30"/>
      <c r="V28" s="24"/>
      <c r="W28" s="24"/>
      <c r="X28" s="24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8" customFormat="1" ht="15.75">
      <c r="A29" s="28">
        <v>7</v>
      </c>
      <c r="B29" s="29" t="s">
        <v>9</v>
      </c>
      <c r="C29" s="30"/>
      <c r="D29" s="31"/>
      <c r="E29" s="31"/>
      <c r="F29" s="32"/>
      <c r="G29" s="31"/>
      <c r="H29" s="33"/>
      <c r="I29" s="31"/>
      <c r="J29" s="34"/>
      <c r="K29" s="35">
        <f t="shared" ref="K29:S29" si="11">K48+K110</f>
        <v>0</v>
      </c>
      <c r="L29" s="35">
        <f t="shared" si="11"/>
        <v>0</v>
      </c>
      <c r="M29" s="35">
        <f t="shared" si="11"/>
        <v>0</v>
      </c>
      <c r="N29" s="35">
        <f t="shared" si="11"/>
        <v>0</v>
      </c>
      <c r="O29" s="47">
        <f t="shared" si="11"/>
        <v>0</v>
      </c>
      <c r="P29" s="35">
        <f t="shared" si="11"/>
        <v>0</v>
      </c>
      <c r="Q29" s="35">
        <f t="shared" si="11"/>
        <v>0</v>
      </c>
      <c r="R29" s="35">
        <f t="shared" si="11"/>
        <v>0</v>
      </c>
      <c r="S29" s="35">
        <f t="shared" si="11"/>
        <v>0</v>
      </c>
      <c r="T29" s="35"/>
      <c r="U29" s="30"/>
      <c r="V29" s="24"/>
      <c r="W29" s="24"/>
      <c r="X29" s="24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s="38" customFormat="1" ht="15.75">
      <c r="A30" s="28">
        <v>8</v>
      </c>
      <c r="B30" s="29" t="s">
        <v>10</v>
      </c>
      <c r="C30" s="30"/>
      <c r="D30" s="31"/>
      <c r="E30" s="31"/>
      <c r="F30" s="32"/>
      <c r="G30" s="31"/>
      <c r="H30" s="33"/>
      <c r="I30" s="31"/>
      <c r="J30" s="34"/>
      <c r="K30" s="35">
        <f t="shared" ref="K30:S30" si="12">K49+K115</f>
        <v>6451.6310000000003</v>
      </c>
      <c r="L30" s="35">
        <f t="shared" si="12"/>
        <v>4998</v>
      </c>
      <c r="M30" s="35">
        <f t="shared" si="12"/>
        <v>0</v>
      </c>
      <c r="N30" s="35">
        <f t="shared" si="12"/>
        <v>5573</v>
      </c>
      <c r="O30" s="47">
        <f t="shared" si="12"/>
        <v>0</v>
      </c>
      <c r="P30" s="35">
        <f t="shared" si="12"/>
        <v>0</v>
      </c>
      <c r="Q30" s="35">
        <f t="shared" si="12"/>
        <v>1775</v>
      </c>
      <c r="R30" s="35">
        <f t="shared" si="12"/>
        <v>0</v>
      </c>
      <c r="S30" s="35">
        <f t="shared" si="12"/>
        <v>0</v>
      </c>
      <c r="T30" s="35"/>
      <c r="U30" s="30"/>
      <c r="V30" s="24"/>
      <c r="W30" s="24"/>
      <c r="X30" s="24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s="38" customFormat="1" ht="15.75">
      <c r="A31" s="28">
        <v>9</v>
      </c>
      <c r="B31" s="29" t="s">
        <v>11</v>
      </c>
      <c r="C31" s="30"/>
      <c r="D31" s="31"/>
      <c r="E31" s="31"/>
      <c r="F31" s="32"/>
      <c r="G31" s="31"/>
      <c r="H31" s="33"/>
      <c r="I31" s="31"/>
      <c r="J31" s="34"/>
      <c r="K31" s="114">
        <f>K50+K122</f>
        <v>0</v>
      </c>
      <c r="L31" s="114">
        <f>L50+L122</f>
        <v>0</v>
      </c>
      <c r="M31" s="114">
        <f>M50+M122</f>
        <v>0</v>
      </c>
      <c r="N31" s="114">
        <f>N50+N122</f>
        <v>0</v>
      </c>
      <c r="O31" s="114">
        <f>O50+O122+O133</f>
        <v>0</v>
      </c>
      <c r="P31" s="114">
        <f>P50+P122+P133</f>
        <v>0</v>
      </c>
      <c r="Q31" s="114">
        <f>Q50+Q122+Q133</f>
        <v>0</v>
      </c>
      <c r="R31" s="114">
        <f>R50+R122</f>
        <v>0</v>
      </c>
      <c r="S31" s="114">
        <f>S50+S122</f>
        <v>0</v>
      </c>
      <c r="T31" s="114"/>
      <c r="U31" s="30"/>
      <c r="V31" s="24"/>
      <c r="W31" s="24"/>
      <c r="X31" s="24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s="38" customFormat="1" ht="15.75">
      <c r="A32" s="28">
        <v>10</v>
      </c>
      <c r="B32" s="29" t="s">
        <v>12</v>
      </c>
      <c r="C32" s="30"/>
      <c r="D32" s="31"/>
      <c r="E32" s="31"/>
      <c r="F32" s="32"/>
      <c r="G32" s="31"/>
      <c r="H32" s="33"/>
      <c r="I32" s="31"/>
      <c r="J32" s="34"/>
      <c r="K32" s="35"/>
      <c r="L32" s="35"/>
      <c r="M32" s="35"/>
      <c r="N32" s="35"/>
      <c r="O32" s="48">
        <v>700</v>
      </c>
      <c r="P32" s="35"/>
      <c r="Q32" s="35">
        <f>Q137</f>
        <v>1000</v>
      </c>
      <c r="R32" s="35"/>
      <c r="S32" s="35"/>
      <c r="T32" s="35"/>
      <c r="U32" s="30"/>
      <c r="V32" s="24"/>
      <c r="W32" s="24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s="38" customFormat="1" ht="15.75">
      <c r="A33" s="28">
        <v>11</v>
      </c>
      <c r="B33" s="29" t="s">
        <v>75</v>
      </c>
      <c r="C33" s="30"/>
      <c r="D33" s="31"/>
      <c r="E33" s="31"/>
      <c r="F33" s="32"/>
      <c r="G33" s="31"/>
      <c r="H33" s="33"/>
      <c r="I33" s="31"/>
      <c r="J33" s="34"/>
      <c r="K33" s="35"/>
      <c r="L33" s="35"/>
      <c r="M33" s="35"/>
      <c r="N33" s="35"/>
      <c r="O33" s="35">
        <f>O138</f>
        <v>11133</v>
      </c>
      <c r="P33" s="35"/>
      <c r="Q33" s="35">
        <f>Q138</f>
        <v>4372</v>
      </c>
      <c r="R33" s="35"/>
      <c r="S33" s="35"/>
      <c r="T33" s="35"/>
      <c r="U33" s="30"/>
      <c r="V33" s="24"/>
      <c r="W33" s="24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s="38" customFormat="1" ht="15.75">
      <c r="A34" s="28"/>
      <c r="B34" s="271" t="s">
        <v>177</v>
      </c>
      <c r="C34" s="30"/>
      <c r="D34" s="31"/>
      <c r="E34" s="31"/>
      <c r="F34" s="32"/>
      <c r="G34" s="31"/>
      <c r="H34" s="33"/>
      <c r="I34" s="31"/>
      <c r="J34" s="34"/>
      <c r="K34" s="35"/>
      <c r="L34" s="35"/>
      <c r="M34" s="35"/>
      <c r="N34" s="35"/>
      <c r="O34" s="35"/>
      <c r="P34" s="35"/>
      <c r="Q34" s="35">
        <f>Q51</f>
        <v>2000</v>
      </c>
      <c r="R34" s="35"/>
      <c r="S34" s="35"/>
      <c r="T34" s="35"/>
      <c r="U34" s="30"/>
      <c r="V34" s="24"/>
      <c r="W34" s="24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s="27" customFormat="1" ht="25.5" customHeight="1">
      <c r="A35" s="40" t="s">
        <v>13</v>
      </c>
      <c r="B35" s="39" t="s">
        <v>38</v>
      </c>
      <c r="C35" s="30"/>
      <c r="D35" s="42"/>
      <c r="E35" s="42"/>
      <c r="F35" s="43"/>
      <c r="G35" s="42"/>
      <c r="H35" s="44"/>
      <c r="I35" s="42"/>
      <c r="J35" s="36">
        <f>J36+J52</f>
        <v>0</v>
      </c>
      <c r="K35" s="36">
        <f t="shared" ref="K35:S35" si="13">K36+K52+K137+K138</f>
        <v>142336.78200000001</v>
      </c>
      <c r="L35" s="36">
        <f t="shared" si="13"/>
        <v>140883.15100000001</v>
      </c>
      <c r="M35" s="36">
        <f t="shared" si="13"/>
        <v>0</v>
      </c>
      <c r="N35" s="36">
        <f t="shared" si="13"/>
        <v>135298</v>
      </c>
      <c r="O35" s="36">
        <f t="shared" si="13"/>
        <v>11833</v>
      </c>
      <c r="P35" s="36">
        <f t="shared" si="13"/>
        <v>0</v>
      </c>
      <c r="Q35" s="36">
        <f t="shared" si="13"/>
        <v>61800</v>
      </c>
      <c r="R35" s="36">
        <f t="shared" si="13"/>
        <v>0</v>
      </c>
      <c r="S35" s="36">
        <f t="shared" si="13"/>
        <v>0</v>
      </c>
      <c r="T35" s="36"/>
      <c r="U35" s="41"/>
      <c r="V35" s="24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s="27" customFormat="1" ht="23.25" customHeight="1">
      <c r="A36" s="40" t="s">
        <v>40</v>
      </c>
      <c r="B36" s="39" t="s">
        <v>41</v>
      </c>
      <c r="C36" s="44"/>
      <c r="D36" s="42"/>
      <c r="E36" s="42"/>
      <c r="F36" s="43"/>
      <c r="G36" s="42"/>
      <c r="H36" s="44"/>
      <c r="I36" s="42"/>
      <c r="J36" s="34"/>
      <c r="K36" s="36">
        <f t="shared" ref="K36:P36" si="14">K37+K40+K41+K42+K43+K47+K48+K49</f>
        <v>12628.517</v>
      </c>
      <c r="L36" s="36">
        <f t="shared" si="14"/>
        <v>12628.517</v>
      </c>
      <c r="M36" s="36">
        <f t="shared" si="14"/>
        <v>0</v>
      </c>
      <c r="N36" s="41">
        <f t="shared" si="14"/>
        <v>0</v>
      </c>
      <c r="O36" s="36">
        <f t="shared" si="14"/>
        <v>0</v>
      </c>
      <c r="P36" s="36">
        <f t="shared" si="14"/>
        <v>0</v>
      </c>
      <c r="Q36" s="36">
        <f>Q37+Q40+Q41+Q42+Q43+Q47+Q48+Q49+Q50</f>
        <v>500</v>
      </c>
      <c r="R36" s="36">
        <f>R37+R40+R41+R42+R43+R47+R48+R49</f>
        <v>0</v>
      </c>
      <c r="S36" s="36">
        <f>S37+S40+S41+S42+S43+S47+S48+S49</f>
        <v>0</v>
      </c>
      <c r="T36" s="36"/>
      <c r="U36" s="41"/>
      <c r="V36" s="24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s="27" customFormat="1" ht="15.75">
      <c r="A37" s="40" t="s">
        <v>42</v>
      </c>
      <c r="B37" s="39" t="s">
        <v>43</v>
      </c>
      <c r="C37" s="44"/>
      <c r="D37" s="42"/>
      <c r="E37" s="42"/>
      <c r="F37" s="43"/>
      <c r="G37" s="42"/>
      <c r="H37" s="44"/>
      <c r="I37" s="42"/>
      <c r="J37" s="34"/>
      <c r="K37" s="36">
        <f t="shared" ref="K37:S37" si="15">SUM(K38:K39)</f>
        <v>12628.517</v>
      </c>
      <c r="L37" s="36">
        <f t="shared" si="15"/>
        <v>12628.517</v>
      </c>
      <c r="M37" s="36">
        <f t="shared" si="15"/>
        <v>0</v>
      </c>
      <c r="N37" s="41">
        <f t="shared" si="15"/>
        <v>0</v>
      </c>
      <c r="O37" s="36">
        <f t="shared" si="15"/>
        <v>0</v>
      </c>
      <c r="P37" s="36">
        <f t="shared" si="15"/>
        <v>0</v>
      </c>
      <c r="Q37" s="36">
        <f t="shared" si="15"/>
        <v>500</v>
      </c>
      <c r="R37" s="36">
        <f t="shared" si="15"/>
        <v>0</v>
      </c>
      <c r="S37" s="36">
        <f t="shared" si="15"/>
        <v>0</v>
      </c>
      <c r="T37" s="36"/>
      <c r="U37" s="30">
        <v>0</v>
      </c>
      <c r="V37" s="24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s="27" customFormat="1" ht="46.5" customHeight="1">
      <c r="A38" s="49">
        <v>1</v>
      </c>
      <c r="B38" s="282" t="s">
        <v>197</v>
      </c>
      <c r="C38" s="30" t="s">
        <v>181</v>
      </c>
      <c r="D38" s="283" t="s">
        <v>79</v>
      </c>
      <c r="E38" s="284" t="s">
        <v>90</v>
      </c>
      <c r="F38" s="48"/>
      <c r="G38" s="285" t="s">
        <v>227</v>
      </c>
      <c r="H38" s="35"/>
      <c r="I38" s="35" t="s">
        <v>109</v>
      </c>
      <c r="J38" s="34" t="s">
        <v>199</v>
      </c>
      <c r="K38" s="35">
        <f>L38</f>
        <v>12628.517</v>
      </c>
      <c r="L38" s="35">
        <v>12628.517</v>
      </c>
      <c r="M38" s="35"/>
      <c r="N38" s="30"/>
      <c r="O38" s="35"/>
      <c r="P38" s="35"/>
      <c r="Q38" s="35">
        <v>500</v>
      </c>
      <c r="R38" s="35"/>
      <c r="S38" s="35"/>
      <c r="T38" s="35"/>
      <c r="U38" s="30"/>
      <c r="V38" s="24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s="27" customFormat="1" ht="96" hidden="1" customHeight="1">
      <c r="A39" s="49"/>
      <c r="B39" s="149"/>
      <c r="C39" s="30"/>
      <c r="D39" s="30"/>
      <c r="E39" s="30"/>
      <c r="F39" s="48"/>
      <c r="G39" s="35"/>
      <c r="H39" s="35"/>
      <c r="I39" s="35"/>
      <c r="J39" s="30"/>
      <c r="K39" s="35"/>
      <c r="L39" s="35"/>
      <c r="M39" s="35"/>
      <c r="N39" s="30"/>
      <c r="O39" s="35"/>
      <c r="P39" s="35"/>
      <c r="Q39" s="35"/>
      <c r="R39" s="35"/>
      <c r="S39" s="35"/>
      <c r="T39" s="35"/>
      <c r="U39" s="30"/>
      <c r="V39" s="24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27" customFormat="1" ht="15.75">
      <c r="A40" s="40" t="s">
        <v>44</v>
      </c>
      <c r="B40" s="39" t="s">
        <v>45</v>
      </c>
      <c r="C40" s="44"/>
      <c r="D40" s="42"/>
      <c r="E40" s="42"/>
      <c r="F40" s="43"/>
      <c r="G40" s="42"/>
      <c r="H40" s="44"/>
      <c r="I40" s="42"/>
      <c r="J40" s="34"/>
      <c r="K40" s="36">
        <v>0</v>
      </c>
      <c r="L40" s="36">
        <v>0</v>
      </c>
      <c r="M40" s="36">
        <v>0</v>
      </c>
      <c r="N40" s="41">
        <v>0</v>
      </c>
      <c r="O40" s="36">
        <v>0</v>
      </c>
      <c r="P40" s="36"/>
      <c r="Q40" s="36">
        <v>0</v>
      </c>
      <c r="R40" s="36">
        <v>0</v>
      </c>
      <c r="S40" s="36">
        <v>0</v>
      </c>
      <c r="T40" s="36"/>
      <c r="U40" s="41"/>
      <c r="V40" s="24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27" customFormat="1" ht="25.5" customHeight="1">
      <c r="A41" s="40" t="s">
        <v>46</v>
      </c>
      <c r="B41" s="39" t="s">
        <v>47</v>
      </c>
      <c r="C41" s="44"/>
      <c r="D41" s="42"/>
      <c r="E41" s="42"/>
      <c r="F41" s="43"/>
      <c r="G41" s="42"/>
      <c r="H41" s="44"/>
      <c r="I41" s="42"/>
      <c r="J41" s="34"/>
      <c r="K41" s="36">
        <v>0</v>
      </c>
      <c r="L41" s="36">
        <v>0</v>
      </c>
      <c r="M41" s="36">
        <v>0</v>
      </c>
      <c r="N41" s="41">
        <v>0</v>
      </c>
      <c r="O41" s="36">
        <v>0</v>
      </c>
      <c r="P41" s="36"/>
      <c r="Q41" s="36">
        <v>0</v>
      </c>
      <c r="R41" s="36">
        <v>0</v>
      </c>
      <c r="S41" s="36">
        <v>0</v>
      </c>
      <c r="T41" s="36"/>
      <c r="U41" s="41"/>
      <c r="V41" s="24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38" customFormat="1" ht="15.75">
      <c r="A42" s="40" t="s">
        <v>48</v>
      </c>
      <c r="B42" s="39" t="s">
        <v>49</v>
      </c>
      <c r="C42" s="44"/>
      <c r="D42" s="42"/>
      <c r="E42" s="42"/>
      <c r="F42" s="43"/>
      <c r="G42" s="42"/>
      <c r="H42" s="44"/>
      <c r="I42" s="42"/>
      <c r="J42" s="34"/>
      <c r="K42" s="36">
        <v>0</v>
      </c>
      <c r="L42" s="36">
        <v>0</v>
      </c>
      <c r="M42" s="36">
        <v>0</v>
      </c>
      <c r="N42" s="41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/>
      <c r="U42" s="41"/>
      <c r="V42" s="24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38" customFormat="1" ht="31.5" customHeight="1">
      <c r="A43" s="40" t="s">
        <v>50</v>
      </c>
      <c r="B43" s="39" t="s">
        <v>51</v>
      </c>
      <c r="C43" s="30"/>
      <c r="D43" s="42"/>
      <c r="E43" s="34"/>
      <c r="F43" s="32"/>
      <c r="G43" s="30"/>
      <c r="H43" s="33"/>
      <c r="I43" s="30"/>
      <c r="J43" s="41"/>
      <c r="K43" s="36">
        <f t="shared" ref="K43:S43" si="16">SUM(K44:K46)</f>
        <v>0</v>
      </c>
      <c r="L43" s="36">
        <f t="shared" si="16"/>
        <v>0</v>
      </c>
      <c r="M43" s="36">
        <f t="shared" si="16"/>
        <v>0</v>
      </c>
      <c r="N43" s="41">
        <f t="shared" si="16"/>
        <v>0</v>
      </c>
      <c r="O43" s="36">
        <f t="shared" si="16"/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/>
      <c r="U43" s="51">
        <f>SUM(U46:U46)</f>
        <v>0</v>
      </c>
      <c r="V43" s="24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228" customFormat="1" ht="24.75" hidden="1" customHeight="1">
      <c r="A44" s="255"/>
      <c r="B44" s="232"/>
      <c r="C44" s="229"/>
      <c r="D44" s="229"/>
      <c r="E44" s="229"/>
      <c r="F44" s="244"/>
      <c r="G44" s="231"/>
      <c r="H44" s="231"/>
      <c r="I44" s="231"/>
      <c r="J44" s="229"/>
      <c r="K44" s="231"/>
      <c r="L44" s="231"/>
      <c r="M44" s="231"/>
      <c r="N44" s="229"/>
      <c r="O44" s="231"/>
      <c r="P44" s="231"/>
      <c r="Q44" s="231"/>
      <c r="R44" s="231"/>
      <c r="S44" s="231"/>
      <c r="T44" s="231"/>
      <c r="U44" s="257"/>
      <c r="V44" s="247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</row>
    <row r="45" spans="1:33" s="38" customFormat="1" ht="12.75" hidden="1" customHeight="1">
      <c r="A45" s="52"/>
      <c r="B45" s="150"/>
      <c r="C45" s="30"/>
      <c r="D45" s="30"/>
      <c r="E45" s="30"/>
      <c r="F45" s="48"/>
      <c r="G45" s="35"/>
      <c r="H45" s="35"/>
      <c r="I45" s="35"/>
      <c r="J45" s="30"/>
      <c r="K45" s="35"/>
      <c r="L45" s="35"/>
      <c r="M45" s="35"/>
      <c r="N45" s="30"/>
      <c r="O45" s="35"/>
      <c r="P45" s="35"/>
      <c r="Q45" s="35"/>
      <c r="R45" s="35"/>
      <c r="S45" s="35"/>
      <c r="T45" s="35"/>
      <c r="U45" s="51"/>
      <c r="V45" s="24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38" customFormat="1" ht="18.75" hidden="1" customHeight="1">
      <c r="A46" s="52"/>
      <c r="B46" s="62"/>
      <c r="C46" s="30"/>
      <c r="D46" s="30"/>
      <c r="E46" s="30"/>
      <c r="F46" s="48"/>
      <c r="G46" s="35"/>
      <c r="H46" s="35"/>
      <c r="I46" s="35"/>
      <c r="J46" s="30"/>
      <c r="K46" s="35"/>
      <c r="L46" s="35"/>
      <c r="M46" s="35"/>
      <c r="N46" s="30"/>
      <c r="O46" s="35"/>
      <c r="P46" s="35"/>
      <c r="Q46" s="35"/>
      <c r="R46" s="35"/>
      <c r="S46" s="35"/>
      <c r="T46" s="35"/>
      <c r="U46" s="30"/>
      <c r="V46" s="24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s="38" customFormat="1" ht="31.5">
      <c r="A47" s="40" t="s">
        <v>54</v>
      </c>
      <c r="B47" s="151" t="s">
        <v>55</v>
      </c>
      <c r="C47" s="45"/>
      <c r="D47" s="41"/>
      <c r="E47" s="45"/>
      <c r="F47" s="43"/>
      <c r="G47" s="42"/>
      <c r="H47" s="44"/>
      <c r="I47" s="53"/>
      <c r="J47" s="34"/>
      <c r="K47" s="36">
        <v>0</v>
      </c>
      <c r="L47" s="36">
        <v>0</v>
      </c>
      <c r="M47" s="36">
        <v>0</v>
      </c>
      <c r="N47" s="41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/>
      <c r="U47" s="41"/>
      <c r="V47" s="24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38" customFormat="1" ht="15.75">
      <c r="A48" s="40" t="s">
        <v>56</v>
      </c>
      <c r="B48" s="54" t="s">
        <v>57</v>
      </c>
      <c r="C48" s="31"/>
      <c r="D48" s="30"/>
      <c r="E48" s="34"/>
      <c r="F48" s="55"/>
      <c r="G48" s="30"/>
      <c r="H48" s="56"/>
      <c r="I48" s="30"/>
      <c r="J48" s="30"/>
      <c r="K48" s="57">
        <v>0</v>
      </c>
      <c r="L48" s="57">
        <v>0</v>
      </c>
      <c r="M48" s="57">
        <v>0</v>
      </c>
      <c r="N48" s="136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/>
      <c r="U48" s="30"/>
      <c r="V48" s="24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s="38" customFormat="1" ht="15.75">
      <c r="A49" s="40" t="s">
        <v>58</v>
      </c>
      <c r="B49" s="54" t="s">
        <v>59</v>
      </c>
      <c r="C49" s="31"/>
      <c r="D49" s="30"/>
      <c r="E49" s="34"/>
      <c r="F49" s="55"/>
      <c r="G49" s="30"/>
      <c r="H49" s="56"/>
      <c r="I49" s="30"/>
      <c r="J49" s="30"/>
      <c r="K49" s="58">
        <v>0</v>
      </c>
      <c r="L49" s="58">
        <v>0</v>
      </c>
      <c r="M49" s="58">
        <v>0</v>
      </c>
      <c r="N49" s="137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/>
      <c r="U49" s="30"/>
      <c r="V49" s="24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s="38" customFormat="1" ht="15.75">
      <c r="A50" s="40" t="s">
        <v>60</v>
      </c>
      <c r="B50" s="54" t="s">
        <v>61</v>
      </c>
      <c r="C50" s="31"/>
      <c r="D50" s="30"/>
      <c r="E50" s="34"/>
      <c r="F50" s="55"/>
      <c r="G50" s="30"/>
      <c r="H50" s="56"/>
      <c r="I50" s="30"/>
      <c r="J50" s="30"/>
      <c r="K50" s="58">
        <v>0</v>
      </c>
      <c r="L50" s="58">
        <v>0</v>
      </c>
      <c r="M50" s="58">
        <v>0</v>
      </c>
      <c r="N50" s="137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/>
      <c r="U50" s="30"/>
      <c r="V50" s="24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s="269" customFormat="1" ht="31.5" customHeight="1">
      <c r="A51" s="259"/>
      <c r="B51" s="270" t="s">
        <v>177</v>
      </c>
      <c r="C51" s="260"/>
      <c r="D51" s="261"/>
      <c r="E51" s="262"/>
      <c r="F51" s="263"/>
      <c r="G51" s="261"/>
      <c r="H51" s="264"/>
      <c r="I51" s="261"/>
      <c r="J51" s="261"/>
      <c r="K51" s="265"/>
      <c r="L51" s="265"/>
      <c r="M51" s="265"/>
      <c r="N51" s="266"/>
      <c r="O51" s="265"/>
      <c r="P51" s="265"/>
      <c r="Q51" s="265">
        <v>2000</v>
      </c>
      <c r="R51" s="265"/>
      <c r="S51" s="265"/>
      <c r="T51" s="265"/>
      <c r="U51" s="261"/>
      <c r="V51" s="267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</row>
    <row r="52" spans="1:33" s="38" customFormat="1" ht="28.5">
      <c r="A52" s="40" t="s">
        <v>62</v>
      </c>
      <c r="B52" s="59" t="s">
        <v>63</v>
      </c>
      <c r="C52" s="44"/>
      <c r="D52" s="42"/>
      <c r="E52" s="60"/>
      <c r="F52" s="43"/>
      <c r="G52" s="42"/>
      <c r="H52" s="44"/>
      <c r="I52" s="53"/>
      <c r="J52" s="34"/>
      <c r="K52" s="36">
        <f>K53+K62+K63+K68+K74+K93+K110+K115+K122+K129</f>
        <v>129708.265</v>
      </c>
      <c r="L52" s="36">
        <f>L53+L62+L63+L68+L74+L93+L110+L115+L122+L129</f>
        <v>128254.63400000001</v>
      </c>
      <c r="M52" s="36">
        <f>M53+M62+M63+M68+M74+M93+M110+M115+M122+M129</f>
        <v>0</v>
      </c>
      <c r="N52" s="36">
        <f>N53+N62+N63+N68+N74+N93+N110+N115+N122+N129+N37</f>
        <v>135298</v>
      </c>
      <c r="O52" s="36">
        <f>O53+O62+O63+O68+O74+O93+O110+O115+O122+O129+O37</f>
        <v>0</v>
      </c>
      <c r="P52" s="36">
        <f>P53+P62+P63+P68+P74+P93+P110+P115+P122+P129+P37</f>
        <v>0</v>
      </c>
      <c r="Q52" s="36">
        <f>Q53+Q62+Q63+Q68+Q74+Q93+Q110+Q115+Q122+Q129</f>
        <v>55928</v>
      </c>
      <c r="R52" s="36">
        <f>R53+R62+R63+R68+R74+R93+R110+R115+R122+R129</f>
        <v>0</v>
      </c>
      <c r="S52" s="36">
        <f>S53+S62+S63+S68+S74+S93+S110+S115+S122+S129</f>
        <v>0</v>
      </c>
      <c r="T52" s="36"/>
      <c r="U52" s="36">
        <f>U53+U62+U63+U68+U74+U93+U110+U115+U122+U129</f>
        <v>0</v>
      </c>
      <c r="V52" s="24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s="38" customFormat="1" ht="15.75">
      <c r="A53" s="40" t="s">
        <v>42</v>
      </c>
      <c r="B53" s="59" t="s">
        <v>43</v>
      </c>
      <c r="C53" s="44"/>
      <c r="D53" s="42"/>
      <c r="E53" s="60"/>
      <c r="F53" s="43"/>
      <c r="G53" s="42"/>
      <c r="H53" s="44"/>
      <c r="I53" s="53"/>
      <c r="J53" s="34"/>
      <c r="K53" s="36">
        <f t="shared" ref="K53:S53" si="17">K54+K59</f>
        <v>4463</v>
      </c>
      <c r="L53" s="36">
        <f t="shared" si="17"/>
        <v>4463</v>
      </c>
      <c r="M53" s="36">
        <f t="shared" si="17"/>
        <v>0</v>
      </c>
      <c r="N53" s="36">
        <f t="shared" si="17"/>
        <v>3874</v>
      </c>
      <c r="O53" s="36">
        <f t="shared" si="17"/>
        <v>0</v>
      </c>
      <c r="P53" s="36">
        <f t="shared" si="17"/>
        <v>0</v>
      </c>
      <c r="Q53" s="36">
        <f t="shared" si="17"/>
        <v>163</v>
      </c>
      <c r="R53" s="36">
        <f t="shared" si="17"/>
        <v>0</v>
      </c>
      <c r="S53" s="36">
        <f t="shared" si="17"/>
        <v>0</v>
      </c>
      <c r="T53" s="36"/>
      <c r="U53" s="30"/>
      <c r="V53" s="24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s="38" customFormat="1" ht="15.75">
      <c r="A54" s="40"/>
      <c r="B54" s="152" t="s">
        <v>64</v>
      </c>
      <c r="C54" s="44"/>
      <c r="D54" s="42"/>
      <c r="E54" s="60"/>
      <c r="F54" s="43"/>
      <c r="G54" s="42"/>
      <c r="H54" s="44"/>
      <c r="I54" s="53"/>
      <c r="J54" s="34"/>
      <c r="K54" s="36">
        <f t="shared" ref="K54:Q54" si="18">SUM(K55:K57)</f>
        <v>4463</v>
      </c>
      <c r="L54" s="36">
        <f t="shared" si="18"/>
        <v>4463</v>
      </c>
      <c r="M54" s="36">
        <f t="shared" si="18"/>
        <v>0</v>
      </c>
      <c r="N54" s="36">
        <f t="shared" si="18"/>
        <v>3874</v>
      </c>
      <c r="O54" s="36">
        <f t="shared" si="18"/>
        <v>0</v>
      </c>
      <c r="P54" s="36">
        <f t="shared" si="18"/>
        <v>0</v>
      </c>
      <c r="Q54" s="36">
        <f t="shared" si="18"/>
        <v>163</v>
      </c>
      <c r="R54" s="36"/>
      <c r="S54" s="36"/>
      <c r="T54" s="36"/>
      <c r="U54" s="30"/>
      <c r="V54" s="24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s="38" customFormat="1" ht="69.75" customHeight="1">
      <c r="A55" s="28">
        <v>2</v>
      </c>
      <c r="B55" s="286" t="s">
        <v>148</v>
      </c>
      <c r="C55" s="165" t="s">
        <v>99</v>
      </c>
      <c r="D55" s="283" t="s">
        <v>79</v>
      </c>
      <c r="E55" s="284" t="s">
        <v>90</v>
      </c>
      <c r="F55" s="167">
        <v>7590549</v>
      </c>
      <c r="G55" s="283" t="s">
        <v>149</v>
      </c>
      <c r="H55" s="165"/>
      <c r="I55" s="287" t="s">
        <v>215</v>
      </c>
      <c r="J55" s="166" t="s">
        <v>226</v>
      </c>
      <c r="K55" s="49">
        <v>4463</v>
      </c>
      <c r="L55" s="49">
        <v>4463</v>
      </c>
      <c r="M55" s="49"/>
      <c r="N55" s="49">
        <v>3874</v>
      </c>
      <c r="O55" s="49"/>
      <c r="P55" s="49"/>
      <c r="Q55" s="49">
        <v>163</v>
      </c>
      <c r="R55" s="49"/>
      <c r="S55" s="49"/>
      <c r="T55" s="49"/>
      <c r="U55" s="28"/>
      <c r="V55" s="170"/>
    </row>
    <row r="56" spans="1:33" s="38" customFormat="1" ht="25.5" hidden="1" customHeight="1">
      <c r="A56" s="28"/>
      <c r="B56" s="149"/>
      <c r="C56" s="33"/>
      <c r="D56" s="31"/>
      <c r="E56" s="146"/>
      <c r="F56" s="32"/>
      <c r="G56" s="216"/>
      <c r="H56" s="30"/>
      <c r="I56" s="65"/>
      <c r="J56" s="34"/>
      <c r="K56" s="35"/>
      <c r="L56" s="35"/>
      <c r="M56" s="35"/>
      <c r="N56" s="30"/>
      <c r="O56" s="35"/>
      <c r="P56" s="35"/>
      <c r="Q56" s="35"/>
      <c r="R56" s="36"/>
      <c r="S56" s="36"/>
      <c r="T56" s="36"/>
      <c r="U56" s="30"/>
      <c r="V56" s="24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37" customFormat="1" ht="12.75" hidden="1" customHeight="1">
      <c r="A57" s="41"/>
      <c r="B57" s="62"/>
      <c r="C57" s="33"/>
      <c r="D57" s="31"/>
      <c r="E57" s="146"/>
      <c r="F57" s="32"/>
      <c r="G57" s="31"/>
      <c r="H57" s="31"/>
      <c r="I57" s="148"/>
      <c r="J57" s="34"/>
      <c r="K57" s="35"/>
      <c r="L57" s="35"/>
      <c r="M57" s="35"/>
      <c r="N57" s="30"/>
      <c r="O57" s="35"/>
      <c r="P57" s="35"/>
      <c r="Q57" s="35"/>
      <c r="R57" s="36"/>
      <c r="S57" s="36"/>
      <c r="T57" s="36"/>
      <c r="U57" s="30"/>
      <c r="V57" s="24"/>
    </row>
    <row r="58" spans="1:33" s="38" customFormat="1" ht="1.5" hidden="1" customHeight="1">
      <c r="A58" s="40"/>
      <c r="B58" s="39"/>
      <c r="C58" s="44"/>
      <c r="D58" s="42"/>
      <c r="E58" s="60"/>
      <c r="F58" s="43"/>
      <c r="G58" s="42"/>
      <c r="H58" s="44"/>
      <c r="I58" s="53"/>
      <c r="J58" s="34"/>
      <c r="K58" s="36"/>
      <c r="L58" s="36"/>
      <c r="M58" s="36"/>
      <c r="N58" s="41"/>
      <c r="O58" s="36"/>
      <c r="P58" s="36"/>
      <c r="Q58" s="36"/>
      <c r="R58" s="36"/>
      <c r="S58" s="36"/>
      <c r="T58" s="36"/>
      <c r="U58" s="30"/>
      <c r="V58" s="24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s="38" customFormat="1" ht="21" customHeight="1">
      <c r="A59" s="40"/>
      <c r="B59" s="39" t="s">
        <v>65</v>
      </c>
      <c r="C59" s="44"/>
      <c r="D59" s="42"/>
      <c r="E59" s="60"/>
      <c r="F59" s="43"/>
      <c r="G59" s="42"/>
      <c r="H59" s="44"/>
      <c r="I59" s="53"/>
      <c r="J59" s="34"/>
      <c r="K59" s="36">
        <f t="shared" ref="K59:S59" si="19">SUM(K60:K61)</f>
        <v>0</v>
      </c>
      <c r="L59" s="36">
        <f t="shared" si="19"/>
        <v>0</v>
      </c>
      <c r="M59" s="36">
        <f t="shared" si="19"/>
        <v>0</v>
      </c>
      <c r="N59" s="36">
        <f t="shared" si="19"/>
        <v>0</v>
      </c>
      <c r="O59" s="36">
        <f t="shared" si="19"/>
        <v>0</v>
      </c>
      <c r="P59" s="36">
        <f t="shared" si="19"/>
        <v>0</v>
      </c>
      <c r="Q59" s="36">
        <f t="shared" si="19"/>
        <v>0</v>
      </c>
      <c r="R59" s="36">
        <f t="shared" si="19"/>
        <v>0</v>
      </c>
      <c r="S59" s="36">
        <f t="shared" si="19"/>
        <v>0</v>
      </c>
      <c r="T59" s="36"/>
      <c r="U59" s="30"/>
      <c r="V59" s="24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s="38" customFormat="1" ht="18.75" hidden="1" customHeight="1">
      <c r="A60" s="49"/>
      <c r="B60" s="145"/>
      <c r="C60" s="30"/>
      <c r="D60" s="30"/>
      <c r="E60" s="30"/>
      <c r="F60" s="48"/>
      <c r="G60" s="35"/>
      <c r="H60" s="35"/>
      <c r="I60" s="35"/>
      <c r="J60" s="30"/>
      <c r="K60" s="35"/>
      <c r="L60" s="35"/>
      <c r="M60" s="35"/>
      <c r="N60" s="30"/>
      <c r="O60" s="35"/>
      <c r="P60" s="35"/>
      <c r="Q60" s="35"/>
      <c r="R60" s="35"/>
      <c r="S60" s="35"/>
      <c r="T60" s="35"/>
      <c r="U60" s="30"/>
      <c r="V60" s="24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s="38" customFormat="1" ht="28.5" hidden="1" customHeight="1">
      <c r="A61" s="49"/>
      <c r="B61" s="145"/>
      <c r="C61" s="30"/>
      <c r="D61" s="30"/>
      <c r="E61" s="30"/>
      <c r="F61" s="48"/>
      <c r="G61" s="35"/>
      <c r="H61" s="35"/>
      <c r="I61" s="35"/>
      <c r="J61" s="30"/>
      <c r="K61" s="35"/>
      <c r="L61" s="35"/>
      <c r="M61" s="35"/>
      <c r="N61" s="30"/>
      <c r="O61" s="35"/>
      <c r="P61" s="35"/>
      <c r="Q61" s="35"/>
      <c r="R61" s="35"/>
      <c r="S61" s="35"/>
      <c r="T61" s="35"/>
      <c r="U61" s="30"/>
      <c r="V61" s="24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s="38" customFormat="1" ht="19.5" customHeight="1">
      <c r="A62" s="40" t="s">
        <v>44</v>
      </c>
      <c r="B62" s="59" t="s">
        <v>45</v>
      </c>
      <c r="C62" s="44"/>
      <c r="D62" s="42"/>
      <c r="E62" s="60"/>
      <c r="F62" s="43"/>
      <c r="G62" s="42"/>
      <c r="H62" s="44"/>
      <c r="I62" s="53"/>
      <c r="J62" s="34"/>
      <c r="K62" s="36"/>
      <c r="L62" s="36"/>
      <c r="M62" s="36"/>
      <c r="N62" s="41"/>
      <c r="O62" s="36">
        <v>0</v>
      </c>
      <c r="P62" s="36"/>
      <c r="Q62" s="36"/>
      <c r="R62" s="36"/>
      <c r="S62" s="36"/>
      <c r="T62" s="36"/>
      <c r="U62" s="30"/>
      <c r="V62" s="24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s="38" customFormat="1" ht="19.5" customHeight="1">
      <c r="A63" s="40" t="s">
        <v>46</v>
      </c>
      <c r="B63" s="59" t="s">
        <v>47</v>
      </c>
      <c r="C63" s="44"/>
      <c r="D63" s="42"/>
      <c r="E63" s="60"/>
      <c r="F63" s="43"/>
      <c r="G63" s="42"/>
      <c r="H63" s="44"/>
      <c r="I63" s="53"/>
      <c r="J63" s="34"/>
      <c r="K63" s="36">
        <f t="shared" ref="K63:S63" si="20">K64+K65</f>
        <v>3257.0479999999998</v>
      </c>
      <c r="L63" s="36">
        <f t="shared" si="20"/>
        <v>3257.0479999999998</v>
      </c>
      <c r="M63" s="36">
        <f t="shared" si="20"/>
        <v>0</v>
      </c>
      <c r="N63" s="41">
        <f t="shared" si="20"/>
        <v>3000</v>
      </c>
      <c r="O63" s="36">
        <f t="shared" si="20"/>
        <v>0</v>
      </c>
      <c r="P63" s="36">
        <f t="shared" si="20"/>
        <v>0</v>
      </c>
      <c r="Q63" s="36">
        <f t="shared" si="20"/>
        <v>3000</v>
      </c>
      <c r="R63" s="36">
        <f t="shared" si="20"/>
        <v>0</v>
      </c>
      <c r="S63" s="36">
        <f t="shared" si="20"/>
        <v>0</v>
      </c>
      <c r="T63" s="36"/>
      <c r="U63" s="30"/>
      <c r="V63" s="24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s="38" customFormat="1" ht="19.5" customHeight="1">
      <c r="A64" s="40"/>
      <c r="B64" s="39" t="s">
        <v>64</v>
      </c>
      <c r="C64" s="44"/>
      <c r="D64" s="42"/>
      <c r="E64" s="60"/>
      <c r="F64" s="43"/>
      <c r="G64" s="42"/>
      <c r="H64" s="44"/>
      <c r="I64" s="53"/>
      <c r="J64" s="34"/>
      <c r="K64" s="36">
        <v>0</v>
      </c>
      <c r="L64" s="36">
        <v>0</v>
      </c>
      <c r="M64" s="36">
        <v>0</v>
      </c>
      <c r="N64" s="41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/>
      <c r="U64" s="30"/>
      <c r="V64" s="24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s="38" customFormat="1" ht="19.5" customHeight="1">
      <c r="A65" s="40"/>
      <c r="B65" s="39" t="s">
        <v>65</v>
      </c>
      <c r="C65" s="44"/>
      <c r="D65" s="42"/>
      <c r="E65" s="60"/>
      <c r="F65" s="43"/>
      <c r="G65" s="42"/>
      <c r="H65" s="44"/>
      <c r="I65" s="53"/>
      <c r="J65" s="34"/>
      <c r="K65" s="36">
        <f t="shared" ref="K65:P65" si="21">SUM(K66:K67)</f>
        <v>3257.0479999999998</v>
      </c>
      <c r="L65" s="36">
        <f t="shared" si="21"/>
        <v>3257.0479999999998</v>
      </c>
      <c r="M65" s="36">
        <f t="shared" si="21"/>
        <v>0</v>
      </c>
      <c r="N65" s="36">
        <f t="shared" si="21"/>
        <v>3000</v>
      </c>
      <c r="O65" s="36">
        <f t="shared" si="21"/>
        <v>0</v>
      </c>
      <c r="P65" s="36">
        <f t="shared" si="21"/>
        <v>0</v>
      </c>
      <c r="Q65" s="36">
        <f>SUM(Q66:Q67)</f>
        <v>3000</v>
      </c>
      <c r="R65" s="36">
        <f>SUM(R66:R67)</f>
        <v>0</v>
      </c>
      <c r="S65" s="36">
        <f>SUM(S66:S67)</f>
        <v>0</v>
      </c>
      <c r="T65" s="36"/>
      <c r="U65" s="30"/>
      <c r="V65" s="24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s="27" customFormat="1" ht="44.25" customHeight="1">
      <c r="A66" s="28">
        <v>3</v>
      </c>
      <c r="B66" s="288" t="s">
        <v>164</v>
      </c>
      <c r="C66" s="33" t="s">
        <v>99</v>
      </c>
      <c r="D66" s="30" t="s">
        <v>79</v>
      </c>
      <c r="E66" s="34" t="s">
        <v>90</v>
      </c>
      <c r="F66" s="32">
        <v>7714304</v>
      </c>
      <c r="G66" s="30">
        <v>292</v>
      </c>
      <c r="H66" s="30"/>
      <c r="I66" s="65" t="s">
        <v>142</v>
      </c>
      <c r="J66" s="289" t="s">
        <v>168</v>
      </c>
      <c r="K66" s="35">
        <f>L66</f>
        <v>3257.0479999999998</v>
      </c>
      <c r="L66" s="35">
        <v>3257.0479999999998</v>
      </c>
      <c r="M66" s="35"/>
      <c r="N66" s="30">
        <v>3000</v>
      </c>
      <c r="O66" s="35"/>
      <c r="P66" s="35"/>
      <c r="Q66" s="35">
        <v>3000</v>
      </c>
      <c r="R66" s="36"/>
      <c r="S66" s="36"/>
      <c r="T66" s="36"/>
      <c r="U66" s="41"/>
      <c r="V66" s="24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s="38" customFormat="1" ht="15" hidden="1" customHeight="1">
      <c r="A67" s="28"/>
      <c r="B67" s="29"/>
      <c r="C67" s="30"/>
      <c r="D67" s="30"/>
      <c r="E67" s="30"/>
      <c r="F67" s="48"/>
      <c r="G67" s="35"/>
      <c r="H67" s="35"/>
      <c r="I67" s="35"/>
      <c r="J67" s="30"/>
      <c r="K67" s="35"/>
      <c r="L67" s="35"/>
      <c r="M67" s="35"/>
      <c r="N67" s="30"/>
      <c r="O67" s="35"/>
      <c r="P67" s="35"/>
      <c r="Q67" s="35"/>
      <c r="R67" s="36"/>
      <c r="S67" s="36"/>
      <c r="T67" s="36"/>
      <c r="U67" s="30"/>
      <c r="V67" s="24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s="38" customFormat="1" ht="19.5" customHeight="1">
      <c r="A68" s="40" t="s">
        <v>48</v>
      </c>
      <c r="B68" s="39" t="s">
        <v>49</v>
      </c>
      <c r="C68" s="33"/>
      <c r="D68" s="44"/>
      <c r="E68" s="63"/>
      <c r="F68" s="43"/>
      <c r="G68" s="44"/>
      <c r="H68" s="64"/>
      <c r="I68" s="65"/>
      <c r="J68" s="34"/>
      <c r="K68" s="36">
        <f t="shared" ref="K68:S68" si="22">K69+K72</f>
        <v>0</v>
      </c>
      <c r="L68" s="36">
        <f t="shared" si="22"/>
        <v>0</v>
      </c>
      <c r="M68" s="36">
        <f t="shared" si="22"/>
        <v>0</v>
      </c>
      <c r="N68" s="41">
        <f t="shared" si="22"/>
        <v>0</v>
      </c>
      <c r="O68" s="36">
        <f t="shared" si="22"/>
        <v>0</v>
      </c>
      <c r="P68" s="36">
        <f t="shared" si="22"/>
        <v>0</v>
      </c>
      <c r="Q68" s="36">
        <f t="shared" si="22"/>
        <v>0</v>
      </c>
      <c r="R68" s="36">
        <f t="shared" si="22"/>
        <v>0</v>
      </c>
      <c r="S68" s="36">
        <f t="shared" si="22"/>
        <v>0</v>
      </c>
      <c r="T68" s="36"/>
      <c r="U68" s="30"/>
      <c r="V68" s="24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s="38" customFormat="1" ht="19.5" customHeight="1">
      <c r="A69" s="40"/>
      <c r="B69" s="39" t="s">
        <v>64</v>
      </c>
      <c r="C69" s="33"/>
      <c r="D69" s="44"/>
      <c r="E69" s="63"/>
      <c r="F69" s="43"/>
      <c r="G69" s="44"/>
      <c r="H69" s="64"/>
      <c r="I69" s="65"/>
      <c r="J69" s="34"/>
      <c r="K69" s="36">
        <f t="shared" ref="K69:S69" si="23">SUM(K70:K71)</f>
        <v>0</v>
      </c>
      <c r="L69" s="36">
        <f t="shared" si="23"/>
        <v>0</v>
      </c>
      <c r="M69" s="36">
        <f t="shared" si="23"/>
        <v>0</v>
      </c>
      <c r="N69" s="41">
        <f t="shared" si="23"/>
        <v>0</v>
      </c>
      <c r="O69" s="36">
        <f t="shared" si="23"/>
        <v>0</v>
      </c>
      <c r="P69" s="36">
        <f t="shared" si="23"/>
        <v>0</v>
      </c>
      <c r="Q69" s="36">
        <f t="shared" si="23"/>
        <v>0</v>
      </c>
      <c r="R69" s="36">
        <f t="shared" si="23"/>
        <v>0</v>
      </c>
      <c r="S69" s="36">
        <f t="shared" si="23"/>
        <v>0</v>
      </c>
      <c r="T69" s="36"/>
      <c r="U69" s="30"/>
      <c r="V69" s="24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s="38" customFormat="1" ht="22.5" hidden="1" customHeight="1">
      <c r="A70" s="28"/>
      <c r="B70" s="50"/>
      <c r="C70" s="33"/>
      <c r="D70" s="30"/>
      <c r="E70" s="34"/>
      <c r="F70" s="32"/>
      <c r="G70" s="30"/>
      <c r="H70" s="30"/>
      <c r="I70" s="65"/>
      <c r="J70" s="34"/>
      <c r="K70" s="35"/>
      <c r="L70" s="35"/>
      <c r="M70" s="35"/>
      <c r="N70" s="30"/>
      <c r="O70" s="35"/>
      <c r="P70" s="35"/>
      <c r="Q70" s="35"/>
      <c r="R70" s="36"/>
      <c r="S70" s="36"/>
      <c r="T70" s="36"/>
      <c r="U70" s="30"/>
      <c r="V70" s="24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s="38" customFormat="1" ht="22.5" hidden="1" customHeight="1">
      <c r="A71" s="49"/>
      <c r="B71" s="50"/>
      <c r="C71" s="30"/>
      <c r="D71" s="30"/>
      <c r="E71" s="30"/>
      <c r="F71" s="48"/>
      <c r="G71" s="35"/>
      <c r="H71" s="35"/>
      <c r="I71" s="35"/>
      <c r="J71" s="30"/>
      <c r="K71" s="35"/>
      <c r="L71" s="35"/>
      <c r="M71" s="35"/>
      <c r="N71" s="30"/>
      <c r="O71" s="35"/>
      <c r="P71" s="36"/>
      <c r="Q71" s="35"/>
      <c r="R71" s="36"/>
      <c r="S71" s="36"/>
      <c r="T71" s="36"/>
      <c r="U71" s="30"/>
      <c r="V71" s="24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s="38" customFormat="1" ht="18.75" customHeight="1">
      <c r="A72" s="40"/>
      <c r="B72" s="39" t="s">
        <v>65</v>
      </c>
      <c r="C72" s="33"/>
      <c r="D72" s="44"/>
      <c r="E72" s="63"/>
      <c r="F72" s="43"/>
      <c r="G72" s="44"/>
      <c r="H72" s="64"/>
      <c r="I72" s="65"/>
      <c r="J72" s="34"/>
      <c r="K72" s="36">
        <f t="shared" ref="K72:S72" si="24">K73</f>
        <v>0</v>
      </c>
      <c r="L72" s="36">
        <f t="shared" si="24"/>
        <v>0</v>
      </c>
      <c r="M72" s="36">
        <f t="shared" si="24"/>
        <v>0</v>
      </c>
      <c r="N72" s="41">
        <f t="shared" si="24"/>
        <v>0</v>
      </c>
      <c r="O72" s="36">
        <f t="shared" si="24"/>
        <v>0</v>
      </c>
      <c r="P72" s="36">
        <f t="shared" si="24"/>
        <v>0</v>
      </c>
      <c r="Q72" s="36">
        <f t="shared" si="24"/>
        <v>0</v>
      </c>
      <c r="R72" s="36">
        <f t="shared" si="24"/>
        <v>0</v>
      </c>
      <c r="S72" s="36">
        <f t="shared" si="24"/>
        <v>0</v>
      </c>
      <c r="T72" s="36"/>
      <c r="U72" s="30"/>
      <c r="V72" s="24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s="38" customFormat="1" ht="24.75" hidden="1" customHeight="1">
      <c r="A73" s="49"/>
      <c r="B73" s="50"/>
      <c r="C73" s="30"/>
      <c r="D73" s="30"/>
      <c r="E73" s="30"/>
      <c r="F73" s="48"/>
      <c r="G73" s="35"/>
      <c r="H73" s="35"/>
      <c r="I73" s="35"/>
      <c r="J73" s="30"/>
      <c r="K73" s="35"/>
      <c r="L73" s="35"/>
      <c r="M73" s="35"/>
      <c r="N73" s="30"/>
      <c r="O73" s="35"/>
      <c r="P73" s="35"/>
      <c r="Q73" s="35"/>
      <c r="R73" s="35"/>
      <c r="S73" s="35"/>
      <c r="T73" s="35"/>
      <c r="U73" s="41"/>
      <c r="V73" s="24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33" s="38" customFormat="1" ht="21" customHeight="1">
      <c r="A74" s="40" t="s">
        <v>50</v>
      </c>
      <c r="B74" s="39" t="s">
        <v>51</v>
      </c>
      <c r="C74" s="44"/>
      <c r="D74" s="42"/>
      <c r="E74" s="60"/>
      <c r="F74" s="43"/>
      <c r="G74" s="42"/>
      <c r="H74" s="44"/>
      <c r="I74" s="53"/>
      <c r="J74" s="34"/>
      <c r="K74" s="36">
        <f t="shared" ref="K74:S74" si="25">K75+K82</f>
        <v>112738.47200000001</v>
      </c>
      <c r="L74" s="36">
        <f t="shared" si="25"/>
        <v>112738.47200000001</v>
      </c>
      <c r="M74" s="36">
        <f t="shared" si="25"/>
        <v>0</v>
      </c>
      <c r="N74" s="41">
        <f t="shared" si="25"/>
        <v>120065</v>
      </c>
      <c r="O74" s="36">
        <f t="shared" si="25"/>
        <v>0</v>
      </c>
      <c r="P74" s="36">
        <f t="shared" si="25"/>
        <v>0</v>
      </c>
      <c r="Q74" s="36">
        <f>Q75+Q82</f>
        <v>50490</v>
      </c>
      <c r="R74" s="36">
        <f t="shared" si="25"/>
        <v>0</v>
      </c>
      <c r="S74" s="36">
        <f t="shared" si="25"/>
        <v>0</v>
      </c>
      <c r="T74" s="36"/>
      <c r="U74" s="30"/>
      <c r="V74" s="24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1:33" s="38" customFormat="1" ht="19.5" customHeight="1">
      <c r="A75" s="40"/>
      <c r="B75" s="64" t="s">
        <v>161</v>
      </c>
      <c r="C75" s="44"/>
      <c r="D75" s="42"/>
      <c r="E75" s="60"/>
      <c r="F75" s="43"/>
      <c r="G75" s="42"/>
      <c r="H75" s="44"/>
      <c r="I75" s="53"/>
      <c r="J75" s="30"/>
      <c r="K75" s="36">
        <f t="shared" ref="K75:S75" si="26">SUM(K76:K81)</f>
        <v>62649.134000000005</v>
      </c>
      <c r="L75" s="36">
        <f t="shared" si="26"/>
        <v>62649.134000000005</v>
      </c>
      <c r="M75" s="36">
        <f t="shared" si="26"/>
        <v>0</v>
      </c>
      <c r="N75" s="41">
        <f t="shared" si="26"/>
        <v>55306</v>
      </c>
      <c r="O75" s="36">
        <f t="shared" si="26"/>
        <v>0</v>
      </c>
      <c r="P75" s="36">
        <f t="shared" si="26"/>
        <v>0</v>
      </c>
      <c r="Q75" s="36">
        <f>SUM(Q76:Q81)</f>
        <v>15490</v>
      </c>
      <c r="R75" s="36">
        <f t="shared" si="26"/>
        <v>0</v>
      </c>
      <c r="S75" s="36">
        <f t="shared" si="26"/>
        <v>0</v>
      </c>
      <c r="T75" s="36"/>
      <c r="U75" s="30"/>
      <c r="V75" s="24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 s="38" customFormat="1" ht="169.5" hidden="1" customHeight="1">
      <c r="A76" s="49"/>
      <c r="B76" s="172"/>
      <c r="C76" s="165"/>
      <c r="D76" s="28"/>
      <c r="E76" s="166"/>
      <c r="F76" s="167"/>
      <c r="G76" s="28"/>
      <c r="H76" s="28"/>
      <c r="I76" s="168"/>
      <c r="J76" s="166"/>
      <c r="K76" s="49"/>
      <c r="L76" s="49"/>
      <c r="M76" s="49"/>
      <c r="N76" s="28"/>
      <c r="O76" s="49"/>
      <c r="P76" s="49"/>
      <c r="Q76" s="49"/>
      <c r="R76" s="169"/>
      <c r="S76" s="169"/>
      <c r="T76" s="169"/>
      <c r="U76" s="171"/>
      <c r="V76" s="170"/>
    </row>
    <row r="77" spans="1:33" s="27" customFormat="1" ht="73.5" customHeight="1">
      <c r="A77" s="28">
        <v>4</v>
      </c>
      <c r="B77" s="288" t="s">
        <v>89</v>
      </c>
      <c r="C77" s="33" t="s">
        <v>182</v>
      </c>
      <c r="D77" s="30" t="s">
        <v>79</v>
      </c>
      <c r="E77" s="34" t="s">
        <v>90</v>
      </c>
      <c r="F77" s="32">
        <v>7487376</v>
      </c>
      <c r="G77" s="30">
        <v>292</v>
      </c>
      <c r="H77" s="30"/>
      <c r="I77" s="65" t="s">
        <v>215</v>
      </c>
      <c r="J77" s="34" t="s">
        <v>228</v>
      </c>
      <c r="K77" s="35">
        <f>L77</f>
        <v>51052.108</v>
      </c>
      <c r="L77" s="35">
        <v>51052.108</v>
      </c>
      <c r="M77" s="35"/>
      <c r="N77" s="30">
        <v>44000</v>
      </c>
      <c r="O77" s="35"/>
      <c r="P77" s="35"/>
      <c r="Q77" s="35">
        <v>10000</v>
      </c>
      <c r="R77" s="36"/>
      <c r="S77" s="36"/>
      <c r="T77" s="23"/>
      <c r="U77" s="19"/>
      <c r="V77" s="24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7" customFormat="1" ht="86.25" customHeight="1">
      <c r="A78" s="28">
        <v>5</v>
      </c>
      <c r="B78" s="288" t="s">
        <v>53</v>
      </c>
      <c r="C78" s="33" t="s">
        <v>101</v>
      </c>
      <c r="D78" s="30" t="s">
        <v>79</v>
      </c>
      <c r="E78" s="34" t="s">
        <v>90</v>
      </c>
      <c r="F78" s="32">
        <v>7613507</v>
      </c>
      <c r="G78" s="30">
        <v>292</v>
      </c>
      <c r="H78" s="30"/>
      <c r="I78" s="65" t="s">
        <v>100</v>
      </c>
      <c r="J78" s="289" t="s">
        <v>141</v>
      </c>
      <c r="K78" s="290">
        <f>L78</f>
        <v>3293.5309999999999</v>
      </c>
      <c r="L78" s="290">
        <v>3293.5309999999999</v>
      </c>
      <c r="M78" s="35"/>
      <c r="N78" s="30">
        <v>3212</v>
      </c>
      <c r="O78" s="35"/>
      <c r="P78" s="35"/>
      <c r="Q78" s="35">
        <v>3190</v>
      </c>
      <c r="R78" s="36"/>
      <c r="S78" s="36"/>
      <c r="T78" s="36"/>
      <c r="U78" s="41"/>
      <c r="V78" s="24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s="27" customFormat="1" ht="71.25" customHeight="1">
      <c r="A79" s="49">
        <v>6</v>
      </c>
      <c r="B79" s="288" t="s">
        <v>203</v>
      </c>
      <c r="C79" s="33" t="s">
        <v>144</v>
      </c>
      <c r="D79" s="30" t="s">
        <v>79</v>
      </c>
      <c r="E79" s="34" t="s">
        <v>90</v>
      </c>
      <c r="F79" s="32">
        <v>7665010</v>
      </c>
      <c r="G79" s="30">
        <v>292</v>
      </c>
      <c r="H79" s="30"/>
      <c r="I79" s="65" t="s">
        <v>100</v>
      </c>
      <c r="J79" s="34" t="s">
        <v>219</v>
      </c>
      <c r="K79" s="35">
        <v>4358.4949999999999</v>
      </c>
      <c r="L79" s="35">
        <v>4358.4949999999999</v>
      </c>
      <c r="M79" s="35"/>
      <c r="N79" s="30">
        <v>4204</v>
      </c>
      <c r="O79" s="35"/>
      <c r="P79" s="35"/>
      <c r="Q79" s="35">
        <v>1800</v>
      </c>
      <c r="R79" s="36"/>
      <c r="S79" s="36"/>
      <c r="T79" s="23"/>
      <c r="U79" s="19"/>
      <c r="V79" s="24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s="27" customFormat="1" ht="111.75" customHeight="1">
      <c r="A80" s="49">
        <v>7</v>
      </c>
      <c r="B80" s="288" t="s">
        <v>151</v>
      </c>
      <c r="C80" s="33" t="s">
        <v>152</v>
      </c>
      <c r="D80" s="30" t="s">
        <v>153</v>
      </c>
      <c r="E80" s="34" t="s">
        <v>90</v>
      </c>
      <c r="F80" s="32">
        <v>7613511</v>
      </c>
      <c r="G80" s="30">
        <v>292</v>
      </c>
      <c r="H80" s="30"/>
      <c r="I80" s="65" t="s">
        <v>154</v>
      </c>
      <c r="J80" s="289" t="s">
        <v>193</v>
      </c>
      <c r="K80" s="290">
        <v>3945</v>
      </c>
      <c r="L80" s="290">
        <v>3945</v>
      </c>
      <c r="M80" s="35"/>
      <c r="N80" s="30">
        <v>3890</v>
      </c>
      <c r="O80" s="35"/>
      <c r="P80" s="35"/>
      <c r="Q80" s="35">
        <v>500</v>
      </c>
      <c r="R80" s="36"/>
      <c r="S80" s="36"/>
      <c r="T80" s="23"/>
      <c r="U80" s="19"/>
      <c r="V80" s="24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s="38" customFormat="1" ht="21.75" hidden="1" customHeight="1">
      <c r="A81" s="49"/>
      <c r="B81" s="50"/>
      <c r="C81" s="30"/>
      <c r="D81" s="30"/>
      <c r="E81" s="30"/>
      <c r="F81" s="48"/>
      <c r="G81" s="35"/>
      <c r="H81" s="35"/>
      <c r="I81" s="35"/>
      <c r="J81" s="30"/>
      <c r="K81" s="35"/>
      <c r="L81" s="35"/>
      <c r="M81" s="35"/>
      <c r="N81" s="30"/>
      <c r="O81" s="35"/>
      <c r="P81" s="36"/>
      <c r="Q81" s="35"/>
      <c r="R81" s="36"/>
      <c r="S81" s="36"/>
      <c r="T81" s="36"/>
      <c r="U81" s="30"/>
      <c r="V81" s="24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s="27" customFormat="1" ht="15.75">
      <c r="A82" s="40"/>
      <c r="B82" s="39" t="s">
        <v>65</v>
      </c>
      <c r="C82" s="41">
        <f>SUM(C83:C92)</f>
        <v>0</v>
      </c>
      <c r="D82" s="41">
        <f>SUM(D83:D92)</f>
        <v>0</v>
      </c>
      <c r="E82" s="41">
        <f>SUM(E83:E92)</f>
        <v>0</v>
      </c>
      <c r="F82" s="41">
        <f>SUM(F83:F92)</f>
        <v>69154260</v>
      </c>
      <c r="G82" s="41"/>
      <c r="H82" s="41">
        <f>SUM(H83:H92)</f>
        <v>0</v>
      </c>
      <c r="I82" s="41">
        <f>SUM(I83:I92)</f>
        <v>0</v>
      </c>
      <c r="J82" s="41"/>
      <c r="K82" s="41">
        <f t="shared" ref="K82:S82" si="27">SUM(K83:K92)</f>
        <v>50089.337999999996</v>
      </c>
      <c r="L82" s="41">
        <f t="shared" si="27"/>
        <v>50089.337999999996</v>
      </c>
      <c r="M82" s="41">
        <f t="shared" si="27"/>
        <v>0</v>
      </c>
      <c r="N82" s="41">
        <f t="shared" si="27"/>
        <v>64759</v>
      </c>
      <c r="O82" s="41">
        <f t="shared" si="27"/>
        <v>0</v>
      </c>
      <c r="P82" s="41">
        <f t="shared" si="27"/>
        <v>0</v>
      </c>
      <c r="Q82" s="36">
        <f t="shared" si="27"/>
        <v>35000</v>
      </c>
      <c r="R82" s="41">
        <f t="shared" si="27"/>
        <v>0</v>
      </c>
      <c r="S82" s="41">
        <f t="shared" si="27"/>
        <v>0</v>
      </c>
      <c r="T82" s="41"/>
      <c r="U82" s="41">
        <f>SUM(U83:U92)</f>
        <v>0</v>
      </c>
      <c r="V82" s="24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s="27" customFormat="1" ht="56.25" customHeight="1">
      <c r="A83" s="28">
        <v>8</v>
      </c>
      <c r="B83" s="288" t="s">
        <v>129</v>
      </c>
      <c r="C83" s="33" t="s">
        <v>130</v>
      </c>
      <c r="D83" s="30" t="s">
        <v>79</v>
      </c>
      <c r="E83" s="34" t="s">
        <v>90</v>
      </c>
      <c r="F83" s="32">
        <v>7710956</v>
      </c>
      <c r="G83" s="30">
        <v>292</v>
      </c>
      <c r="H83" s="30"/>
      <c r="I83" s="65" t="s">
        <v>109</v>
      </c>
      <c r="J83" s="34" t="s">
        <v>131</v>
      </c>
      <c r="K83" s="35">
        <v>8369.7489999999998</v>
      </c>
      <c r="L83" s="35">
        <v>8369.7489999999998</v>
      </c>
      <c r="M83" s="35"/>
      <c r="N83" s="30">
        <v>8100</v>
      </c>
      <c r="O83" s="35"/>
      <c r="P83" s="35"/>
      <c r="Q83" s="35">
        <v>8100</v>
      </c>
      <c r="R83" s="36"/>
      <c r="S83" s="36"/>
      <c r="T83" s="36"/>
      <c r="U83" s="41"/>
      <c r="V83" s="2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s="27" customFormat="1" ht="84.75" customHeight="1">
      <c r="A84" s="28">
        <v>9</v>
      </c>
      <c r="B84" s="288" t="s">
        <v>145</v>
      </c>
      <c r="C84" s="33" t="s">
        <v>183</v>
      </c>
      <c r="D84" s="30" t="s">
        <v>79</v>
      </c>
      <c r="E84" s="234" t="s">
        <v>90</v>
      </c>
      <c r="F84" s="32">
        <v>7633272</v>
      </c>
      <c r="G84" s="30">
        <v>292</v>
      </c>
      <c r="H84" s="30"/>
      <c r="I84" s="65" t="s">
        <v>214</v>
      </c>
      <c r="J84" s="34" t="s">
        <v>243</v>
      </c>
      <c r="K84" s="49">
        <f>L84</f>
        <v>12025.425999999999</v>
      </c>
      <c r="L84" s="49">
        <v>12025.425999999999</v>
      </c>
      <c r="M84" s="35"/>
      <c r="N84" s="30">
        <v>14000</v>
      </c>
      <c r="O84" s="35"/>
      <c r="P84" s="35"/>
      <c r="Q84" s="35">
        <v>5000</v>
      </c>
      <c r="R84" s="36"/>
      <c r="S84" s="36"/>
      <c r="T84" s="36"/>
      <c r="U84" s="291" t="s">
        <v>235</v>
      </c>
      <c r="V84" s="24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s="27" customFormat="1" ht="49.5" customHeight="1">
      <c r="A85" s="28">
        <v>10</v>
      </c>
      <c r="B85" s="288" t="s">
        <v>162</v>
      </c>
      <c r="C85" s="33" t="s">
        <v>183</v>
      </c>
      <c r="D85" s="30" t="s">
        <v>79</v>
      </c>
      <c r="E85" s="234" t="s">
        <v>90</v>
      </c>
      <c r="F85" s="32">
        <v>7708783</v>
      </c>
      <c r="G85" s="30">
        <v>292</v>
      </c>
      <c r="H85" s="30"/>
      <c r="I85" s="65" t="s">
        <v>109</v>
      </c>
      <c r="J85" s="34" t="s">
        <v>194</v>
      </c>
      <c r="K85" s="35">
        <f>L85</f>
        <v>8298.6029999999992</v>
      </c>
      <c r="L85" s="35">
        <v>8298.6029999999992</v>
      </c>
      <c r="M85" s="35"/>
      <c r="N85" s="30">
        <v>8200</v>
      </c>
      <c r="O85" s="35"/>
      <c r="P85" s="35"/>
      <c r="Q85" s="35">
        <v>5000</v>
      </c>
      <c r="R85" s="36"/>
      <c r="S85" s="36"/>
      <c r="T85" s="36"/>
      <c r="U85" s="41"/>
      <c r="V85" s="24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s="27" customFormat="1" ht="54.75" customHeight="1">
      <c r="A86" s="28">
        <v>11</v>
      </c>
      <c r="B86" s="288" t="s">
        <v>163</v>
      </c>
      <c r="C86" s="33" t="s">
        <v>166</v>
      </c>
      <c r="D86" s="30" t="s">
        <v>79</v>
      </c>
      <c r="E86" s="234" t="s">
        <v>90</v>
      </c>
      <c r="F86" s="32">
        <v>7690358</v>
      </c>
      <c r="G86" s="30">
        <v>292</v>
      </c>
      <c r="H86" s="30"/>
      <c r="I86" s="65" t="s">
        <v>142</v>
      </c>
      <c r="J86" s="34" t="s">
        <v>167</v>
      </c>
      <c r="K86" s="35">
        <v>1256.5170000000001</v>
      </c>
      <c r="L86" s="35">
        <f>K86</f>
        <v>1256.5170000000001</v>
      </c>
      <c r="M86" s="35"/>
      <c r="N86" s="30">
        <v>1150</v>
      </c>
      <c r="O86" s="35"/>
      <c r="P86" s="35"/>
      <c r="Q86" s="35">
        <v>1150</v>
      </c>
      <c r="R86" s="36"/>
      <c r="S86" s="36"/>
      <c r="T86" s="36"/>
      <c r="U86" s="41"/>
      <c r="V86" s="24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s="27" customFormat="1" ht="54" customHeight="1">
      <c r="A87" s="28">
        <v>12</v>
      </c>
      <c r="B87" s="288" t="s">
        <v>169</v>
      </c>
      <c r="C87" s="33" t="s">
        <v>106</v>
      </c>
      <c r="D87" s="30" t="s">
        <v>79</v>
      </c>
      <c r="E87" s="234" t="s">
        <v>90</v>
      </c>
      <c r="F87" s="32">
        <v>7687153</v>
      </c>
      <c r="G87" s="30">
        <v>292</v>
      </c>
      <c r="H87" s="30"/>
      <c r="I87" s="65" t="s">
        <v>100</v>
      </c>
      <c r="J87" s="34" t="s">
        <v>170</v>
      </c>
      <c r="K87" s="35">
        <f>L87</f>
        <v>2052.6590000000001</v>
      </c>
      <c r="L87" s="35">
        <v>2052.6590000000001</v>
      </c>
      <c r="M87" s="35"/>
      <c r="N87" s="30">
        <v>1900</v>
      </c>
      <c r="O87" s="35"/>
      <c r="P87" s="35"/>
      <c r="Q87" s="35">
        <v>1900</v>
      </c>
      <c r="R87" s="36"/>
      <c r="S87" s="36"/>
      <c r="T87" s="36"/>
      <c r="U87" s="41"/>
      <c r="V87" s="24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s="27" customFormat="1" ht="45.75" customHeight="1">
      <c r="A88" s="28">
        <v>13</v>
      </c>
      <c r="B88" s="288" t="s">
        <v>173</v>
      </c>
      <c r="C88" s="33" t="s">
        <v>106</v>
      </c>
      <c r="D88" s="30" t="s">
        <v>79</v>
      </c>
      <c r="E88" s="234" t="s">
        <v>90</v>
      </c>
      <c r="F88" s="32">
        <v>7719419</v>
      </c>
      <c r="G88" s="30">
        <v>292</v>
      </c>
      <c r="H88" s="30"/>
      <c r="I88" s="65" t="s">
        <v>142</v>
      </c>
      <c r="J88" s="34" t="s">
        <v>175</v>
      </c>
      <c r="K88" s="35">
        <f>L88</f>
        <v>755.03200000000004</v>
      </c>
      <c r="L88" s="35">
        <v>755.03200000000004</v>
      </c>
      <c r="M88" s="35"/>
      <c r="N88" s="30">
        <v>750</v>
      </c>
      <c r="O88" s="35"/>
      <c r="P88" s="35"/>
      <c r="Q88" s="35">
        <v>750</v>
      </c>
      <c r="R88" s="36"/>
      <c r="S88" s="36"/>
      <c r="T88" s="36"/>
      <c r="U88" s="41"/>
      <c r="V88" s="24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s="27" customFormat="1" ht="40.5" customHeight="1">
      <c r="A89" s="28">
        <v>14</v>
      </c>
      <c r="B89" s="288" t="s">
        <v>174</v>
      </c>
      <c r="C89" s="33" t="s">
        <v>182</v>
      </c>
      <c r="D89" s="30" t="s">
        <v>79</v>
      </c>
      <c r="E89" s="234" t="s">
        <v>90</v>
      </c>
      <c r="F89" s="32">
        <v>7711172</v>
      </c>
      <c r="G89" s="30">
        <v>292</v>
      </c>
      <c r="H89" s="30"/>
      <c r="I89" s="65"/>
      <c r="J89" s="34" t="s">
        <v>176</v>
      </c>
      <c r="K89" s="35">
        <v>14958.8</v>
      </c>
      <c r="L89" s="35">
        <f>K89</f>
        <v>14958.8</v>
      </c>
      <c r="M89" s="35"/>
      <c r="N89" s="30">
        <v>14000</v>
      </c>
      <c r="O89" s="35"/>
      <c r="P89" s="35"/>
      <c r="Q89" s="35">
        <v>5000</v>
      </c>
      <c r="R89" s="36"/>
      <c r="S89" s="36"/>
      <c r="T89" s="36"/>
      <c r="U89" s="41"/>
      <c r="V89" s="24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s="27" customFormat="1" ht="42.75" customHeight="1">
      <c r="A90" s="28">
        <v>15</v>
      </c>
      <c r="B90" s="288" t="s">
        <v>165</v>
      </c>
      <c r="C90" s="33" t="s">
        <v>182</v>
      </c>
      <c r="D90" s="30" t="s">
        <v>79</v>
      </c>
      <c r="E90" s="234" t="s">
        <v>90</v>
      </c>
      <c r="F90" s="32">
        <v>7724323</v>
      </c>
      <c r="G90" s="30">
        <v>292</v>
      </c>
      <c r="H90" s="30"/>
      <c r="I90" s="65" t="s">
        <v>109</v>
      </c>
      <c r="J90" s="166"/>
      <c r="K90" s="49"/>
      <c r="L90" s="49"/>
      <c r="M90" s="35"/>
      <c r="N90" s="30">
        <v>13500</v>
      </c>
      <c r="O90" s="35"/>
      <c r="P90" s="35"/>
      <c r="Q90" s="35">
        <v>5000</v>
      </c>
      <c r="R90" s="36"/>
      <c r="S90" s="36"/>
      <c r="T90" s="36"/>
      <c r="U90" s="30" t="s">
        <v>236</v>
      </c>
      <c r="V90" s="24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s="27" customFormat="1" ht="51.75" customHeight="1">
      <c r="A91" s="28">
        <v>16</v>
      </c>
      <c r="B91" s="292" t="s">
        <v>209</v>
      </c>
      <c r="C91" s="33" t="s">
        <v>106</v>
      </c>
      <c r="D91" s="30" t="s">
        <v>79</v>
      </c>
      <c r="E91" s="293" t="s">
        <v>90</v>
      </c>
      <c r="F91" s="32">
        <v>7568824</v>
      </c>
      <c r="G91" s="30">
        <v>292</v>
      </c>
      <c r="H91" s="30"/>
      <c r="I91" s="65" t="s">
        <v>109</v>
      </c>
      <c r="J91" s="34" t="s">
        <v>195</v>
      </c>
      <c r="K91" s="35">
        <v>2372.5520000000001</v>
      </c>
      <c r="L91" s="35">
        <f>K91</f>
        <v>2372.5520000000001</v>
      </c>
      <c r="M91" s="35"/>
      <c r="N91" s="294">
        <v>3159</v>
      </c>
      <c r="O91" s="35"/>
      <c r="P91" s="35"/>
      <c r="Q91" s="35">
        <v>3100</v>
      </c>
      <c r="R91" s="36"/>
      <c r="S91" s="36"/>
      <c r="T91" s="36"/>
      <c r="U91" s="273" t="s">
        <v>234</v>
      </c>
      <c r="V91" s="24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s="27" customFormat="1" ht="26.25" hidden="1" customHeight="1">
      <c r="A92" s="28"/>
      <c r="B92" s="145"/>
      <c r="C92" s="33"/>
      <c r="D92" s="30"/>
      <c r="E92" s="34"/>
      <c r="F92" s="32"/>
      <c r="G92" s="30"/>
      <c r="H92" s="30"/>
      <c r="I92" s="65"/>
      <c r="J92" s="234"/>
      <c r="K92" s="122"/>
      <c r="L92" s="122"/>
      <c r="M92" s="35"/>
      <c r="N92" s="30"/>
      <c r="O92" s="35"/>
      <c r="P92" s="35"/>
      <c r="Q92" s="35"/>
      <c r="R92" s="36"/>
      <c r="S92" s="36"/>
      <c r="T92" s="36"/>
      <c r="U92" s="30"/>
      <c r="V92" s="24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s="38" customFormat="1" ht="31.5">
      <c r="A93" s="67" t="s">
        <v>54</v>
      </c>
      <c r="B93" s="39" t="s">
        <v>55</v>
      </c>
      <c r="C93" s="44"/>
      <c r="D93" s="44"/>
      <c r="E93" s="63"/>
      <c r="F93" s="117"/>
      <c r="G93" s="44"/>
      <c r="H93" s="39"/>
      <c r="I93" s="36">
        <f t="shared" ref="I93:N93" si="28">I94+I100</f>
        <v>0</v>
      </c>
      <c r="J93" s="36">
        <f t="shared" si="28"/>
        <v>0</v>
      </c>
      <c r="K93" s="36">
        <f t="shared" si="28"/>
        <v>2798.1139999999996</v>
      </c>
      <c r="L93" s="36">
        <f t="shared" si="28"/>
        <v>2798.1139999999996</v>
      </c>
      <c r="M93" s="36">
        <f t="shared" si="28"/>
        <v>0</v>
      </c>
      <c r="N93" s="41">
        <f t="shared" si="28"/>
        <v>2786</v>
      </c>
      <c r="O93" s="36">
        <f>O94+O100</f>
        <v>0</v>
      </c>
      <c r="P93" s="36">
        <f>P94+P100</f>
        <v>0</v>
      </c>
      <c r="Q93" s="36">
        <f>Q94+Q100</f>
        <v>500</v>
      </c>
      <c r="R93" s="36">
        <f>R94+R100</f>
        <v>0</v>
      </c>
      <c r="S93" s="36">
        <f>S94+S100</f>
        <v>0</v>
      </c>
      <c r="T93" s="36"/>
      <c r="U93" s="33"/>
      <c r="V93" s="24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s="38" customFormat="1" ht="21.75" customHeight="1">
      <c r="A94" s="67"/>
      <c r="B94" s="39" t="s">
        <v>67</v>
      </c>
      <c r="C94" s="44"/>
      <c r="D94" s="44"/>
      <c r="E94" s="63"/>
      <c r="F94" s="117"/>
      <c r="G94" s="44"/>
      <c r="H94" s="39"/>
      <c r="I94" s="65"/>
      <c r="J94" s="30"/>
      <c r="K94" s="68">
        <f>SUM(K95:K99)</f>
        <v>0</v>
      </c>
      <c r="L94" s="68">
        <f t="shared" ref="L94:U94" si="29">SUM(L95:L99)</f>
        <v>0</v>
      </c>
      <c r="M94" s="68">
        <f t="shared" si="29"/>
        <v>0</v>
      </c>
      <c r="N94" s="138">
        <f t="shared" si="29"/>
        <v>0</v>
      </c>
      <c r="O94" s="68">
        <f t="shared" si="29"/>
        <v>0</v>
      </c>
      <c r="P94" s="68">
        <f>SUM(P95:P99)</f>
        <v>0</v>
      </c>
      <c r="Q94" s="68">
        <f>SUM(Q95:Q99)</f>
        <v>0</v>
      </c>
      <c r="R94" s="68">
        <f>SUM(R95:R99)</f>
        <v>0</v>
      </c>
      <c r="S94" s="68">
        <f>SUM(S95:S99)</f>
        <v>0</v>
      </c>
      <c r="T94" s="68"/>
      <c r="U94" s="68">
        <f t="shared" si="29"/>
        <v>0</v>
      </c>
      <c r="V94" s="24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 s="38" customFormat="1" ht="15.75" hidden="1">
      <c r="A95" s="49"/>
      <c r="B95" s="153"/>
      <c r="C95" s="30"/>
      <c r="D95" s="30"/>
      <c r="E95" s="30"/>
      <c r="F95" s="48"/>
      <c r="G95" s="35"/>
      <c r="H95" s="35"/>
      <c r="I95" s="35"/>
      <c r="J95" s="30"/>
      <c r="K95" s="35"/>
      <c r="L95" s="35"/>
      <c r="M95" s="35"/>
      <c r="N95" s="30"/>
      <c r="O95" s="35"/>
      <c r="P95" s="36"/>
      <c r="Q95" s="35"/>
      <c r="R95" s="36"/>
      <c r="S95" s="36"/>
      <c r="T95" s="36"/>
      <c r="U95" s="33"/>
      <c r="V95" s="24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spans="1:33" s="38" customFormat="1" ht="3" hidden="1" customHeight="1">
      <c r="A96" s="61"/>
      <c r="B96" s="153"/>
      <c r="C96" s="30"/>
      <c r="D96" s="30"/>
      <c r="E96" s="30"/>
      <c r="F96" s="48"/>
      <c r="G96" s="35"/>
      <c r="H96" s="35"/>
      <c r="I96" s="35"/>
      <c r="J96" s="30"/>
      <c r="K96" s="35"/>
      <c r="L96" s="35"/>
      <c r="M96" s="35"/>
      <c r="N96" s="30"/>
      <c r="O96" s="35"/>
      <c r="P96" s="36"/>
      <c r="Q96" s="35"/>
      <c r="R96" s="36"/>
      <c r="S96" s="36"/>
      <c r="T96" s="36"/>
      <c r="U96" s="33"/>
      <c r="V96" s="24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s="38" customFormat="1" ht="15.75" hidden="1">
      <c r="A97" s="49"/>
      <c r="B97" s="153"/>
      <c r="C97" s="30"/>
      <c r="D97" s="30"/>
      <c r="E97" s="30"/>
      <c r="F97" s="48"/>
      <c r="G97" s="35"/>
      <c r="H97" s="35"/>
      <c r="I97" s="35"/>
      <c r="J97" s="30"/>
      <c r="K97" s="35"/>
      <c r="L97" s="35"/>
      <c r="M97" s="35"/>
      <c r="N97" s="30"/>
      <c r="O97" s="35"/>
      <c r="P97" s="36"/>
      <c r="Q97" s="35"/>
      <c r="R97" s="36"/>
      <c r="S97" s="36"/>
      <c r="T97" s="36"/>
      <c r="U97" s="33"/>
      <c r="V97" s="24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1:33" s="38" customFormat="1" ht="15.75" hidden="1">
      <c r="A98" s="61"/>
      <c r="B98" s="153"/>
      <c r="C98" s="30"/>
      <c r="D98" s="30"/>
      <c r="E98" s="30"/>
      <c r="F98" s="48"/>
      <c r="G98" s="35"/>
      <c r="H98" s="35"/>
      <c r="I98" s="35"/>
      <c r="J98" s="30"/>
      <c r="K98" s="35"/>
      <c r="L98" s="35"/>
      <c r="M98" s="35"/>
      <c r="N98" s="30"/>
      <c r="O98" s="35"/>
      <c r="P98" s="36"/>
      <c r="Q98" s="35"/>
      <c r="R98" s="36"/>
      <c r="S98" s="36"/>
      <c r="T98" s="36"/>
      <c r="U98" s="33"/>
      <c r="V98" s="24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spans="1:33" s="38" customFormat="1" ht="15.75" hidden="1">
      <c r="A99" s="49"/>
      <c r="B99" s="153"/>
      <c r="C99" s="30"/>
      <c r="D99" s="30"/>
      <c r="E99" s="30"/>
      <c r="F99" s="48"/>
      <c r="G99" s="35"/>
      <c r="H99" s="35"/>
      <c r="I99" s="35"/>
      <c r="J99" s="30"/>
      <c r="K99" s="35"/>
      <c r="L99" s="35"/>
      <c r="M99" s="35"/>
      <c r="N99" s="30"/>
      <c r="O99" s="35"/>
      <c r="P99" s="36"/>
      <c r="Q99" s="35"/>
      <c r="R99" s="36"/>
      <c r="S99" s="36"/>
      <c r="T99" s="36"/>
      <c r="U99" s="33"/>
      <c r="V99" s="24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1:33" s="38" customFormat="1" ht="21.75" customHeight="1">
      <c r="A100" s="67"/>
      <c r="B100" s="39" t="s">
        <v>68</v>
      </c>
      <c r="C100" s="41"/>
      <c r="D100" s="41"/>
      <c r="E100" s="36"/>
      <c r="F100" s="118"/>
      <c r="G100" s="36"/>
      <c r="H100" s="36"/>
      <c r="I100" s="36"/>
      <c r="J100" s="36">
        <f t="shared" ref="J100:Q100" si="30">SUM(J102:J107)</f>
        <v>0</v>
      </c>
      <c r="K100" s="36">
        <f t="shared" si="30"/>
        <v>2798.1139999999996</v>
      </c>
      <c r="L100" s="36">
        <f t="shared" si="30"/>
        <v>2798.1139999999996</v>
      </c>
      <c r="M100" s="36">
        <f t="shared" si="30"/>
        <v>0</v>
      </c>
      <c r="N100" s="36">
        <f t="shared" si="30"/>
        <v>2786</v>
      </c>
      <c r="O100" s="36">
        <f t="shared" si="30"/>
        <v>0</v>
      </c>
      <c r="P100" s="36">
        <f t="shared" si="30"/>
        <v>0</v>
      </c>
      <c r="Q100" s="36">
        <f t="shared" si="30"/>
        <v>500</v>
      </c>
      <c r="R100" s="36">
        <f>R109</f>
        <v>0</v>
      </c>
      <c r="S100" s="36">
        <f>S109</f>
        <v>0</v>
      </c>
      <c r="T100" s="36"/>
      <c r="U100" s="36">
        <f>SUM(0)</f>
        <v>0</v>
      </c>
      <c r="V100" s="24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1:33" s="38" customFormat="1" ht="0.75" customHeight="1">
      <c r="A101" s="67">
        <v>17</v>
      </c>
      <c r="B101" s="152"/>
      <c r="C101" s="41"/>
      <c r="D101" s="41"/>
      <c r="E101" s="36"/>
      <c r="F101" s="118"/>
      <c r="G101" s="36"/>
      <c r="H101" s="36"/>
      <c r="I101" s="36"/>
      <c r="J101" s="36"/>
      <c r="K101" s="36"/>
      <c r="L101" s="36"/>
      <c r="M101" s="36"/>
      <c r="N101" s="41"/>
      <c r="O101" s="36"/>
      <c r="P101" s="36"/>
      <c r="Q101" s="36"/>
      <c r="R101" s="36"/>
      <c r="S101" s="36"/>
      <c r="T101" s="36"/>
      <c r="U101" s="36"/>
      <c r="V101" s="24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spans="1:33" s="38" customFormat="1" ht="74.25" customHeight="1">
      <c r="A102" s="165">
        <v>17</v>
      </c>
      <c r="B102" s="295" t="s">
        <v>211</v>
      </c>
      <c r="C102" s="30" t="s">
        <v>182</v>
      </c>
      <c r="D102" s="30" t="s">
        <v>79</v>
      </c>
      <c r="E102" s="35" t="s">
        <v>90</v>
      </c>
      <c r="F102" s="48">
        <v>7566881</v>
      </c>
      <c r="G102" s="35"/>
      <c r="H102" s="35"/>
      <c r="I102" s="35" t="s">
        <v>100</v>
      </c>
      <c r="J102" s="34" t="s">
        <v>220</v>
      </c>
      <c r="K102" s="35">
        <f>L102</f>
        <v>342.28899999999999</v>
      </c>
      <c r="L102" s="35">
        <v>342.28899999999999</v>
      </c>
      <c r="M102" s="35"/>
      <c r="N102" s="294">
        <v>340</v>
      </c>
      <c r="O102" s="36"/>
      <c r="P102" s="36"/>
      <c r="Q102" s="35">
        <v>100</v>
      </c>
      <c r="R102" s="36"/>
      <c r="S102" s="36"/>
      <c r="T102" s="36"/>
      <c r="U102" s="30"/>
      <c r="V102" s="24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spans="1:33" s="38" customFormat="1" ht="81.75" customHeight="1">
      <c r="A103" s="165">
        <v>18</v>
      </c>
      <c r="B103" s="295" t="s">
        <v>178</v>
      </c>
      <c r="C103" s="30" t="s">
        <v>181</v>
      </c>
      <c r="D103" s="30" t="s">
        <v>79</v>
      </c>
      <c r="E103" s="293" t="s">
        <v>90</v>
      </c>
      <c r="F103" s="48">
        <v>7566884</v>
      </c>
      <c r="G103" s="35"/>
      <c r="H103" s="35"/>
      <c r="I103" s="35" t="s">
        <v>100</v>
      </c>
      <c r="J103" s="34" t="s">
        <v>217</v>
      </c>
      <c r="K103" s="35">
        <v>737.30200000000002</v>
      </c>
      <c r="L103" s="35">
        <f>K103</f>
        <v>737.30200000000002</v>
      </c>
      <c r="M103" s="35"/>
      <c r="N103" s="294">
        <v>735</v>
      </c>
      <c r="O103" s="36"/>
      <c r="P103" s="36"/>
      <c r="Q103" s="35">
        <v>100</v>
      </c>
      <c r="R103" s="36"/>
      <c r="S103" s="36"/>
      <c r="T103" s="36"/>
      <c r="U103" s="30"/>
      <c r="V103" s="24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</row>
    <row r="104" spans="1:33" s="38" customFormat="1" ht="75.75" customHeight="1">
      <c r="A104" s="165">
        <v>19</v>
      </c>
      <c r="B104" s="295" t="s">
        <v>179</v>
      </c>
      <c r="C104" s="30" t="s">
        <v>181</v>
      </c>
      <c r="D104" s="30" t="s">
        <v>79</v>
      </c>
      <c r="E104" s="35" t="s">
        <v>90</v>
      </c>
      <c r="F104" s="48">
        <v>7566871</v>
      </c>
      <c r="G104" s="35"/>
      <c r="H104" s="35"/>
      <c r="I104" s="35" t="s">
        <v>100</v>
      </c>
      <c r="J104" s="34" t="s">
        <v>218</v>
      </c>
      <c r="K104" s="35">
        <f>L104</f>
        <v>406.45299999999997</v>
      </c>
      <c r="L104" s="35">
        <v>406.45299999999997</v>
      </c>
      <c r="M104" s="35"/>
      <c r="N104" s="294">
        <v>406</v>
      </c>
      <c r="O104" s="36"/>
      <c r="P104" s="36"/>
      <c r="Q104" s="35">
        <v>100</v>
      </c>
      <c r="R104" s="36"/>
      <c r="S104" s="36"/>
      <c r="T104" s="36"/>
      <c r="U104" s="30"/>
      <c r="V104" s="24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</row>
    <row r="105" spans="1:33" s="38" customFormat="1" ht="82.5" customHeight="1">
      <c r="A105" s="165">
        <v>20</v>
      </c>
      <c r="B105" s="295" t="s">
        <v>184</v>
      </c>
      <c r="C105" s="30" t="s">
        <v>183</v>
      </c>
      <c r="D105" s="30" t="s">
        <v>79</v>
      </c>
      <c r="E105" s="35" t="s">
        <v>90</v>
      </c>
      <c r="F105" s="48">
        <v>7566890</v>
      </c>
      <c r="G105" s="35"/>
      <c r="H105" s="35"/>
      <c r="I105" s="35" t="s">
        <v>100</v>
      </c>
      <c r="J105" s="34" t="s">
        <v>221</v>
      </c>
      <c r="K105" s="35">
        <f>L105</f>
        <v>886.29399999999998</v>
      </c>
      <c r="L105" s="35">
        <v>886.29399999999998</v>
      </c>
      <c r="M105" s="35"/>
      <c r="N105" s="294">
        <v>880</v>
      </c>
      <c r="O105" s="36"/>
      <c r="P105" s="36"/>
      <c r="Q105" s="35">
        <v>100</v>
      </c>
      <c r="R105" s="36"/>
      <c r="S105" s="36"/>
      <c r="T105" s="36"/>
      <c r="U105" s="30" t="s">
        <v>204</v>
      </c>
      <c r="V105" s="24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spans="1:33" s="38" customFormat="1" ht="74.25" customHeight="1">
      <c r="A106" s="165">
        <v>21</v>
      </c>
      <c r="B106" s="295" t="s">
        <v>180</v>
      </c>
      <c r="C106" s="30" t="s">
        <v>183</v>
      </c>
      <c r="D106" s="30" t="s">
        <v>79</v>
      </c>
      <c r="E106" s="35" t="s">
        <v>90</v>
      </c>
      <c r="F106" s="48">
        <v>7566888</v>
      </c>
      <c r="G106" s="35"/>
      <c r="H106" s="35"/>
      <c r="I106" s="35" t="s">
        <v>100</v>
      </c>
      <c r="J106" s="34" t="s">
        <v>216</v>
      </c>
      <c r="K106" s="35">
        <f>L106</f>
        <v>425.77600000000001</v>
      </c>
      <c r="L106" s="35">
        <v>425.77600000000001</v>
      </c>
      <c r="M106" s="35"/>
      <c r="N106" s="294">
        <v>425</v>
      </c>
      <c r="O106" s="35"/>
      <c r="P106" s="36"/>
      <c r="Q106" s="35">
        <v>100</v>
      </c>
      <c r="R106" s="36"/>
      <c r="S106" s="36"/>
      <c r="T106" s="36"/>
      <c r="U106" s="30"/>
      <c r="V106" s="24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1:33" s="228" customFormat="1" ht="9.75" hidden="1" customHeight="1">
      <c r="A107" s="219"/>
      <c r="B107" s="254"/>
      <c r="C107" s="229"/>
      <c r="D107" s="229"/>
      <c r="E107" s="231"/>
      <c r="F107" s="244"/>
      <c r="G107" s="231"/>
      <c r="H107" s="231"/>
      <c r="I107" s="231"/>
      <c r="J107" s="231"/>
      <c r="K107" s="231"/>
      <c r="L107" s="231"/>
      <c r="M107" s="231"/>
      <c r="N107" s="253"/>
      <c r="O107" s="246"/>
      <c r="P107" s="246"/>
      <c r="Q107" s="231"/>
      <c r="R107" s="246"/>
      <c r="S107" s="246"/>
      <c r="T107" s="246"/>
      <c r="U107" s="246"/>
      <c r="V107" s="247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</row>
    <row r="108" spans="1:33" s="38" customFormat="1" ht="9.75" hidden="1" customHeight="1">
      <c r="A108" s="67"/>
      <c r="B108" s="151"/>
      <c r="C108" s="41"/>
      <c r="D108" s="41"/>
      <c r="E108" s="36"/>
      <c r="F108" s="118"/>
      <c r="G108" s="36"/>
      <c r="H108" s="36"/>
      <c r="I108" s="36"/>
      <c r="J108" s="36"/>
      <c r="K108" s="36"/>
      <c r="L108" s="36"/>
      <c r="M108" s="36"/>
      <c r="N108" s="41"/>
      <c r="O108" s="36"/>
      <c r="P108" s="36"/>
      <c r="Q108" s="36"/>
      <c r="R108" s="36"/>
      <c r="S108" s="36"/>
      <c r="T108" s="36"/>
      <c r="U108" s="36"/>
      <c r="V108" s="24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spans="1:33" s="38" customFormat="1" ht="15.75" hidden="1">
      <c r="A109" s="69"/>
      <c r="B109" s="153"/>
      <c r="C109" s="30"/>
      <c r="D109" s="30"/>
      <c r="E109" s="30"/>
      <c r="F109" s="48"/>
      <c r="G109" s="35"/>
      <c r="H109" s="35"/>
      <c r="I109" s="35"/>
      <c r="J109" s="30"/>
      <c r="K109" s="35"/>
      <c r="L109" s="35"/>
      <c r="M109" s="35"/>
      <c r="N109" s="30"/>
      <c r="O109" s="35"/>
      <c r="P109" s="36"/>
      <c r="Q109" s="35"/>
      <c r="R109" s="36"/>
      <c r="S109" s="36"/>
      <c r="T109" s="36"/>
      <c r="U109" s="36"/>
      <c r="V109" s="24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spans="1:33" s="27" customFormat="1" ht="19.5" customHeight="1">
      <c r="A110" s="40" t="s">
        <v>56</v>
      </c>
      <c r="B110" s="39" t="s">
        <v>57</v>
      </c>
      <c r="C110" s="44"/>
      <c r="D110" s="44"/>
      <c r="E110" s="44"/>
      <c r="F110" s="43"/>
      <c r="G110" s="44"/>
      <c r="H110" s="44"/>
      <c r="I110" s="44"/>
      <c r="J110" s="41"/>
      <c r="K110" s="36">
        <f t="shared" ref="K110:S110" si="31">K111+K113</f>
        <v>0</v>
      </c>
      <c r="L110" s="36">
        <f t="shared" si="31"/>
        <v>0</v>
      </c>
      <c r="M110" s="36">
        <f t="shared" si="31"/>
        <v>0</v>
      </c>
      <c r="N110" s="36">
        <f t="shared" si="31"/>
        <v>0</v>
      </c>
      <c r="O110" s="36">
        <f t="shared" si="31"/>
        <v>0</v>
      </c>
      <c r="P110" s="36">
        <f t="shared" si="31"/>
        <v>0</v>
      </c>
      <c r="Q110" s="36">
        <f t="shared" si="31"/>
        <v>0</v>
      </c>
      <c r="R110" s="36">
        <f t="shared" si="31"/>
        <v>0</v>
      </c>
      <c r="S110" s="36">
        <f t="shared" si="31"/>
        <v>0</v>
      </c>
      <c r="T110" s="36"/>
      <c r="U110" s="41"/>
      <c r="V110" s="24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s="27" customFormat="1" ht="20.25" customHeight="1">
      <c r="A111" s="40"/>
      <c r="B111" s="39" t="s">
        <v>76</v>
      </c>
      <c r="C111" s="44"/>
      <c r="D111" s="44"/>
      <c r="E111" s="44"/>
      <c r="F111" s="43"/>
      <c r="G111" s="44"/>
      <c r="H111" s="44"/>
      <c r="I111" s="44"/>
      <c r="J111" s="41"/>
      <c r="K111" s="36">
        <f t="shared" ref="K111:P111" si="32">K112</f>
        <v>0</v>
      </c>
      <c r="L111" s="36">
        <f t="shared" si="32"/>
        <v>0</v>
      </c>
      <c r="M111" s="36">
        <f t="shared" si="32"/>
        <v>0</v>
      </c>
      <c r="N111" s="36">
        <f t="shared" si="32"/>
        <v>0</v>
      </c>
      <c r="O111" s="36">
        <f t="shared" si="32"/>
        <v>0</v>
      </c>
      <c r="P111" s="36">
        <f t="shared" si="32"/>
        <v>0</v>
      </c>
      <c r="Q111" s="36">
        <f>Q112</f>
        <v>0</v>
      </c>
      <c r="R111" s="36"/>
      <c r="S111" s="36"/>
      <c r="T111" s="36"/>
      <c r="U111" s="41"/>
      <c r="V111" s="24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s="26" customFormat="1" ht="18.75" hidden="1" customHeight="1">
      <c r="A112" s="30">
        <v>8</v>
      </c>
      <c r="B112" s="145"/>
      <c r="C112" s="33"/>
      <c r="D112" s="30"/>
      <c r="E112" s="34"/>
      <c r="F112" s="32"/>
      <c r="G112" s="30"/>
      <c r="H112" s="30"/>
      <c r="I112" s="65"/>
      <c r="J112" s="34"/>
      <c r="K112" s="35"/>
      <c r="L112" s="35"/>
      <c r="M112" s="35"/>
      <c r="N112" s="30"/>
      <c r="O112" s="35"/>
      <c r="P112" s="35"/>
      <c r="Q112" s="157"/>
      <c r="R112" s="36"/>
      <c r="S112" s="36"/>
      <c r="T112" s="36"/>
      <c r="U112" s="41"/>
      <c r="V112" s="24"/>
    </row>
    <row r="113" spans="1:33" s="27" customFormat="1" ht="31.5" customHeight="1">
      <c r="A113" s="40"/>
      <c r="B113" s="39" t="s">
        <v>68</v>
      </c>
      <c r="C113" s="44"/>
      <c r="D113" s="44"/>
      <c r="E113" s="44"/>
      <c r="F113" s="43"/>
      <c r="G113" s="44"/>
      <c r="H113" s="44"/>
      <c r="I113" s="44"/>
      <c r="J113" s="41"/>
      <c r="K113" s="36">
        <f>K114</f>
        <v>0</v>
      </c>
      <c r="L113" s="36">
        <f t="shared" ref="L113:Q113" si="33">L114</f>
        <v>0</v>
      </c>
      <c r="M113" s="36">
        <f t="shared" si="33"/>
        <v>0</v>
      </c>
      <c r="N113" s="36">
        <f t="shared" si="33"/>
        <v>0</v>
      </c>
      <c r="O113" s="36">
        <f t="shared" si="33"/>
        <v>0</v>
      </c>
      <c r="P113" s="36">
        <f t="shared" si="33"/>
        <v>0</v>
      </c>
      <c r="Q113" s="36">
        <f t="shared" si="33"/>
        <v>0</v>
      </c>
      <c r="R113" s="36"/>
      <c r="S113" s="36"/>
      <c r="T113" s="36"/>
      <c r="U113" s="41"/>
      <c r="V113" s="24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s="27" customFormat="1" ht="0.75" hidden="1" customHeight="1">
      <c r="A114" s="40"/>
      <c r="B114" s="145"/>
      <c r="C114" s="33"/>
      <c r="D114" s="30"/>
      <c r="E114" s="34"/>
      <c r="F114" s="32"/>
      <c r="G114" s="30"/>
      <c r="H114" s="30"/>
      <c r="I114" s="65"/>
      <c r="J114" s="34"/>
      <c r="K114" s="35"/>
      <c r="L114" s="35"/>
      <c r="M114" s="35"/>
      <c r="N114" s="30"/>
      <c r="O114" s="35"/>
      <c r="P114" s="35"/>
      <c r="Q114" s="35"/>
      <c r="R114" s="36"/>
      <c r="S114" s="36"/>
      <c r="T114" s="36"/>
      <c r="U114" s="41"/>
      <c r="V114" s="24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s="27" customFormat="1" ht="21" customHeight="1">
      <c r="A115" s="40" t="s">
        <v>58</v>
      </c>
      <c r="B115" s="39" t="s">
        <v>69</v>
      </c>
      <c r="C115" s="44"/>
      <c r="D115" s="44"/>
      <c r="E115" s="44"/>
      <c r="F115" s="43"/>
      <c r="G115" s="44"/>
      <c r="H115" s="44"/>
      <c r="I115" s="44"/>
      <c r="J115" s="41"/>
      <c r="K115" s="36">
        <f t="shared" ref="K115:Q115" si="34">K116+K119</f>
        <v>6451.6310000000003</v>
      </c>
      <c r="L115" s="36">
        <f t="shared" si="34"/>
        <v>4998</v>
      </c>
      <c r="M115" s="36">
        <f t="shared" si="34"/>
        <v>0</v>
      </c>
      <c r="N115" s="36">
        <f t="shared" si="34"/>
        <v>5573</v>
      </c>
      <c r="O115" s="36">
        <f t="shared" si="34"/>
        <v>0</v>
      </c>
      <c r="P115" s="36">
        <f t="shared" si="34"/>
        <v>0</v>
      </c>
      <c r="Q115" s="36">
        <f t="shared" si="34"/>
        <v>1775</v>
      </c>
      <c r="R115" s="71"/>
      <c r="S115" s="71"/>
      <c r="T115" s="71"/>
      <c r="U115" s="41"/>
      <c r="V115" s="24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s="27" customFormat="1" ht="21.75" customHeight="1">
      <c r="A116" s="40"/>
      <c r="B116" s="39" t="s">
        <v>71</v>
      </c>
      <c r="C116" s="44"/>
      <c r="D116" s="44"/>
      <c r="E116" s="44"/>
      <c r="F116" s="43"/>
      <c r="G116" s="44"/>
      <c r="H116" s="44"/>
      <c r="I116" s="44"/>
      <c r="J116" s="41"/>
      <c r="K116" s="36">
        <f t="shared" ref="K116:P116" si="35">SUM(K117:K118)</f>
        <v>6451.6310000000003</v>
      </c>
      <c r="L116" s="36">
        <f t="shared" si="35"/>
        <v>4998</v>
      </c>
      <c r="M116" s="36">
        <f t="shared" si="35"/>
        <v>0</v>
      </c>
      <c r="N116" s="36">
        <f t="shared" si="35"/>
        <v>5573</v>
      </c>
      <c r="O116" s="36">
        <f t="shared" si="35"/>
        <v>0</v>
      </c>
      <c r="P116" s="36">
        <f t="shared" si="35"/>
        <v>0</v>
      </c>
      <c r="Q116" s="36">
        <f>SUM(Q117:Q118)</f>
        <v>1775</v>
      </c>
      <c r="R116" s="71"/>
      <c r="S116" s="71"/>
      <c r="T116" s="71"/>
      <c r="U116" s="41"/>
      <c r="V116" s="24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s="27" customFormat="1" ht="51">
      <c r="A117" s="28">
        <v>22</v>
      </c>
      <c r="B117" s="29" t="s">
        <v>155</v>
      </c>
      <c r="C117" s="33" t="s">
        <v>83</v>
      </c>
      <c r="D117" s="30" t="s">
        <v>79</v>
      </c>
      <c r="E117" s="34" t="s">
        <v>90</v>
      </c>
      <c r="F117" s="32">
        <v>7639894</v>
      </c>
      <c r="G117" s="216" t="s">
        <v>156</v>
      </c>
      <c r="H117" s="30"/>
      <c r="I117" s="65" t="s">
        <v>100</v>
      </c>
      <c r="J117" s="34" t="s">
        <v>157</v>
      </c>
      <c r="K117" s="35">
        <v>4453.6310000000003</v>
      </c>
      <c r="L117" s="35">
        <v>3000</v>
      </c>
      <c r="M117" s="35"/>
      <c r="N117" s="30">
        <v>3660</v>
      </c>
      <c r="O117" s="35"/>
      <c r="P117" s="35"/>
      <c r="Q117" s="35">
        <v>1050</v>
      </c>
      <c r="R117" s="71"/>
      <c r="S117" s="71"/>
      <c r="T117" s="71"/>
      <c r="U117" s="41"/>
      <c r="V117" s="24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7" customFormat="1" ht="89.25">
      <c r="A118" s="28">
        <v>23</v>
      </c>
      <c r="B118" s="29" t="s">
        <v>158</v>
      </c>
      <c r="C118" s="33" t="s">
        <v>159</v>
      </c>
      <c r="D118" s="30" t="s">
        <v>79</v>
      </c>
      <c r="E118" s="34" t="s">
        <v>160</v>
      </c>
      <c r="F118" s="32">
        <v>7004686</v>
      </c>
      <c r="G118" s="216" t="s">
        <v>156</v>
      </c>
      <c r="H118" s="30"/>
      <c r="I118" s="65" t="s">
        <v>100</v>
      </c>
      <c r="J118" s="34" t="s">
        <v>230</v>
      </c>
      <c r="K118" s="35">
        <v>1998</v>
      </c>
      <c r="L118" s="35">
        <f>K118</f>
        <v>1998</v>
      </c>
      <c r="M118" s="35"/>
      <c r="N118" s="30">
        <v>1913</v>
      </c>
      <c r="O118" s="35"/>
      <c r="P118" s="35"/>
      <c r="Q118" s="35">
        <v>725</v>
      </c>
      <c r="R118" s="71"/>
      <c r="S118" s="71"/>
      <c r="T118" s="71"/>
      <c r="U118" s="41"/>
      <c r="V118" s="24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s="27" customFormat="1" ht="15.75">
      <c r="A119" s="40"/>
      <c r="B119" s="39" t="s">
        <v>68</v>
      </c>
      <c r="C119" s="44"/>
      <c r="D119" s="44"/>
      <c r="E119" s="44"/>
      <c r="F119" s="43"/>
      <c r="G119" s="44"/>
      <c r="H119" s="44"/>
      <c r="I119" s="44"/>
      <c r="J119" s="41"/>
      <c r="K119" s="36">
        <f t="shared" ref="K119:P119" si="36">SUM(K120:K121)</f>
        <v>0</v>
      </c>
      <c r="L119" s="36">
        <f t="shared" si="36"/>
        <v>0</v>
      </c>
      <c r="M119" s="36">
        <f t="shared" si="36"/>
        <v>0</v>
      </c>
      <c r="N119" s="36">
        <f t="shared" si="36"/>
        <v>0</v>
      </c>
      <c r="O119" s="36">
        <f t="shared" si="36"/>
        <v>0</v>
      </c>
      <c r="P119" s="36">
        <f t="shared" si="36"/>
        <v>0</v>
      </c>
      <c r="Q119" s="36">
        <f>SUM(Q120:Q121)</f>
        <v>0</v>
      </c>
      <c r="R119" s="71"/>
      <c r="S119" s="71"/>
      <c r="T119" s="71"/>
      <c r="U119" s="41"/>
      <c r="V119" s="24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s="27" customFormat="1" ht="27.75" hidden="1" customHeight="1">
      <c r="A120" s="28"/>
      <c r="B120" s="29"/>
      <c r="C120" s="33"/>
      <c r="D120" s="30"/>
      <c r="E120" s="34"/>
      <c r="F120" s="32"/>
      <c r="G120" s="216"/>
      <c r="H120" s="30"/>
      <c r="I120" s="65"/>
      <c r="J120" s="34"/>
      <c r="K120" s="35"/>
      <c r="L120" s="35"/>
      <c r="M120" s="35"/>
      <c r="N120" s="30"/>
      <c r="O120" s="35"/>
      <c r="P120" s="35"/>
      <c r="Q120" s="35"/>
      <c r="R120" s="71"/>
      <c r="S120" s="71"/>
      <c r="T120" s="71"/>
      <c r="U120" s="30"/>
      <c r="V120" s="24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s="38" customFormat="1" ht="30" hidden="1" customHeight="1">
      <c r="A121" s="28"/>
      <c r="B121" s="29"/>
      <c r="C121" s="33"/>
      <c r="D121" s="30"/>
      <c r="E121" s="34"/>
      <c r="F121" s="32"/>
      <c r="G121" s="216"/>
      <c r="H121" s="30"/>
      <c r="I121" s="65"/>
      <c r="J121" s="34"/>
      <c r="K121" s="35"/>
      <c r="L121" s="35"/>
      <c r="M121" s="35"/>
      <c r="N121" s="30"/>
      <c r="O121" s="35"/>
      <c r="P121" s="35"/>
      <c r="Q121" s="35"/>
      <c r="R121" s="147"/>
      <c r="S121" s="147"/>
      <c r="T121" s="147"/>
      <c r="U121" s="41"/>
      <c r="V121" s="24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spans="1:33" s="38" customFormat="1" ht="15.75">
      <c r="A122" s="40" t="s">
        <v>60</v>
      </c>
      <c r="B122" s="39" t="s">
        <v>70</v>
      </c>
      <c r="C122" s="33"/>
      <c r="D122" s="30"/>
      <c r="E122" s="34"/>
      <c r="F122" s="32"/>
      <c r="G122" s="30"/>
      <c r="H122" s="33"/>
      <c r="I122" s="65"/>
      <c r="J122" s="34"/>
      <c r="K122" s="36">
        <f t="shared" ref="K122:S122" si="37">K123+K126</f>
        <v>0</v>
      </c>
      <c r="L122" s="36">
        <f t="shared" si="37"/>
        <v>0</v>
      </c>
      <c r="M122" s="36">
        <f t="shared" si="37"/>
        <v>0</v>
      </c>
      <c r="N122" s="41">
        <f t="shared" si="37"/>
        <v>0</v>
      </c>
      <c r="O122" s="36">
        <f t="shared" si="37"/>
        <v>0</v>
      </c>
      <c r="P122" s="36">
        <f t="shared" si="37"/>
        <v>0</v>
      </c>
      <c r="Q122" s="36">
        <f t="shared" si="37"/>
        <v>0</v>
      </c>
      <c r="R122" s="36">
        <f t="shared" si="37"/>
        <v>0</v>
      </c>
      <c r="S122" s="36">
        <f t="shared" si="37"/>
        <v>0</v>
      </c>
      <c r="T122" s="36"/>
      <c r="U122" s="30"/>
      <c r="V122" s="24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1:33" s="38" customFormat="1" ht="15.75">
      <c r="A123" s="28"/>
      <c r="B123" s="39" t="s">
        <v>71</v>
      </c>
      <c r="C123" s="33"/>
      <c r="D123" s="30"/>
      <c r="E123" s="34"/>
      <c r="F123" s="32"/>
      <c r="G123" s="30"/>
      <c r="H123" s="33"/>
      <c r="I123" s="65"/>
      <c r="J123" s="34"/>
      <c r="K123" s="36">
        <f t="shared" ref="K123:S123" si="38">SUM(K124:K125)</f>
        <v>0</v>
      </c>
      <c r="L123" s="36">
        <f t="shared" si="38"/>
        <v>0</v>
      </c>
      <c r="M123" s="36">
        <f t="shared" si="38"/>
        <v>0</v>
      </c>
      <c r="N123" s="41">
        <f t="shared" si="38"/>
        <v>0</v>
      </c>
      <c r="O123" s="36">
        <f t="shared" si="38"/>
        <v>0</v>
      </c>
      <c r="P123" s="36">
        <f t="shared" si="38"/>
        <v>0</v>
      </c>
      <c r="Q123" s="36">
        <f t="shared" si="38"/>
        <v>0</v>
      </c>
      <c r="R123" s="36">
        <f t="shared" si="38"/>
        <v>0</v>
      </c>
      <c r="S123" s="36">
        <f t="shared" si="38"/>
        <v>0</v>
      </c>
      <c r="T123" s="36"/>
      <c r="U123" s="30"/>
      <c r="V123" s="24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spans="1:33" s="38" customFormat="1" ht="15.75" hidden="1">
      <c r="A124" s="49"/>
      <c r="B124" s="154"/>
      <c r="C124" s="30"/>
      <c r="D124" s="30"/>
      <c r="E124" s="30"/>
      <c r="F124" s="48"/>
      <c r="G124" s="35"/>
      <c r="H124" s="35"/>
      <c r="I124" s="35"/>
      <c r="J124" s="30"/>
      <c r="K124" s="35"/>
      <c r="L124" s="35"/>
      <c r="M124" s="35"/>
      <c r="N124" s="30"/>
      <c r="O124" s="35"/>
      <c r="P124" s="36"/>
      <c r="Q124" s="35"/>
      <c r="R124" s="36"/>
      <c r="S124" s="36"/>
      <c r="T124" s="36"/>
      <c r="U124" s="30"/>
      <c r="V124" s="24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spans="1:33" s="38" customFormat="1" ht="15.75" hidden="1">
      <c r="A125" s="49"/>
      <c r="B125" s="173"/>
      <c r="C125" s="33"/>
      <c r="D125" s="30"/>
      <c r="E125" s="34"/>
      <c r="F125" s="32"/>
      <c r="G125" s="30"/>
      <c r="H125" s="30"/>
      <c r="I125" s="65"/>
      <c r="J125" s="34"/>
      <c r="K125" s="35"/>
      <c r="L125" s="35"/>
      <c r="M125" s="35"/>
      <c r="N125" s="30"/>
      <c r="O125" s="35"/>
      <c r="P125" s="35"/>
      <c r="Q125" s="35"/>
      <c r="R125" s="36"/>
      <c r="S125" s="36"/>
      <c r="T125" s="36"/>
      <c r="U125" s="30"/>
      <c r="V125" s="24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1:33" s="75" customFormat="1" ht="20.25" customHeight="1">
      <c r="A126" s="72"/>
      <c r="B126" s="39" t="s">
        <v>68</v>
      </c>
      <c r="C126" s="44"/>
      <c r="D126" s="44"/>
      <c r="E126" s="63"/>
      <c r="F126" s="117"/>
      <c r="G126" s="44"/>
      <c r="H126" s="39"/>
      <c r="I126" s="73"/>
      <c r="J126" s="51"/>
      <c r="K126" s="36">
        <f t="shared" ref="K126:P126" si="39">K128+K127</f>
        <v>0</v>
      </c>
      <c r="L126" s="36">
        <f t="shared" si="39"/>
        <v>0</v>
      </c>
      <c r="M126" s="36">
        <f t="shared" si="39"/>
        <v>0</v>
      </c>
      <c r="N126" s="41">
        <f t="shared" si="39"/>
        <v>0</v>
      </c>
      <c r="O126" s="36">
        <f t="shared" si="39"/>
        <v>0</v>
      </c>
      <c r="P126" s="36">
        <f t="shared" si="39"/>
        <v>0</v>
      </c>
      <c r="Q126" s="36">
        <f>Q128+Q127</f>
        <v>0</v>
      </c>
      <c r="R126" s="36">
        <f>R128+R127</f>
        <v>0</v>
      </c>
      <c r="S126" s="36">
        <f>S128+S127</f>
        <v>0</v>
      </c>
      <c r="T126" s="36"/>
      <c r="U126" s="30"/>
      <c r="V126" s="2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</row>
    <row r="127" spans="1:33" s="75" customFormat="1" ht="15.75" hidden="1">
      <c r="A127" s="49"/>
      <c r="B127" s="153"/>
      <c r="C127" s="33"/>
      <c r="D127" s="30"/>
      <c r="E127" s="34"/>
      <c r="F127" s="32"/>
      <c r="G127" s="30"/>
      <c r="H127" s="30"/>
      <c r="I127" s="65"/>
      <c r="J127" s="34"/>
      <c r="K127" s="35"/>
      <c r="L127" s="35"/>
      <c r="M127" s="35"/>
      <c r="N127" s="30"/>
      <c r="O127" s="35"/>
      <c r="P127" s="35"/>
      <c r="Q127" s="35"/>
      <c r="R127" s="122"/>
      <c r="S127" s="122"/>
      <c r="T127" s="122"/>
      <c r="U127" s="77"/>
      <c r="V127" s="2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</row>
    <row r="128" spans="1:33" s="75" customFormat="1" ht="15.75" hidden="1">
      <c r="A128" s="76"/>
      <c r="B128" s="153"/>
      <c r="C128" s="30"/>
      <c r="D128" s="30"/>
      <c r="E128" s="30"/>
      <c r="F128" s="48"/>
      <c r="G128" s="35"/>
      <c r="H128" s="35"/>
      <c r="I128" s="35"/>
      <c r="J128" s="30"/>
      <c r="K128" s="35"/>
      <c r="L128" s="35"/>
      <c r="M128" s="35"/>
      <c r="N128" s="30"/>
      <c r="O128" s="35"/>
      <c r="P128" s="36"/>
      <c r="Q128" s="35"/>
      <c r="R128" s="123"/>
      <c r="S128" s="123"/>
      <c r="T128" s="123"/>
      <c r="U128" s="77"/>
      <c r="V128" s="2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</row>
    <row r="129" spans="1:33" s="75" customFormat="1" ht="0.75" hidden="1" customHeight="1">
      <c r="A129" s="76"/>
      <c r="B129" s="155" t="s">
        <v>91</v>
      </c>
      <c r="C129" s="30"/>
      <c r="D129" s="30"/>
      <c r="E129" s="30"/>
      <c r="F129" s="48"/>
      <c r="G129" s="35"/>
      <c r="H129" s="35"/>
      <c r="I129" s="35"/>
      <c r="J129" s="30"/>
      <c r="K129" s="36">
        <f t="shared" ref="K129:S129" si="40">K130+K133</f>
        <v>0</v>
      </c>
      <c r="L129" s="36">
        <f t="shared" si="40"/>
        <v>0</v>
      </c>
      <c r="M129" s="36">
        <f t="shared" si="40"/>
        <v>0</v>
      </c>
      <c r="N129" s="41">
        <f t="shared" si="40"/>
        <v>0</v>
      </c>
      <c r="O129" s="36">
        <f t="shared" si="40"/>
        <v>0</v>
      </c>
      <c r="P129" s="36">
        <f t="shared" si="40"/>
        <v>0</v>
      </c>
      <c r="Q129" s="36">
        <f t="shared" si="40"/>
        <v>0</v>
      </c>
      <c r="R129" s="36">
        <f t="shared" si="40"/>
        <v>0</v>
      </c>
      <c r="S129" s="36">
        <f t="shared" si="40"/>
        <v>0</v>
      </c>
      <c r="T129" s="123"/>
      <c r="U129" s="77"/>
      <c r="V129" s="2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</row>
    <row r="130" spans="1:33" s="75" customFormat="1" ht="15.75" hidden="1">
      <c r="A130" s="76"/>
      <c r="B130" s="155" t="s">
        <v>7</v>
      </c>
      <c r="C130" s="30"/>
      <c r="D130" s="30"/>
      <c r="E130" s="30"/>
      <c r="F130" s="48"/>
      <c r="G130" s="35"/>
      <c r="H130" s="35"/>
      <c r="I130" s="35"/>
      <c r="J130" s="30"/>
      <c r="K130" s="36">
        <f>K132</f>
        <v>0</v>
      </c>
      <c r="L130" s="36">
        <f t="shared" ref="L130:S130" si="41">L132</f>
        <v>0</v>
      </c>
      <c r="M130" s="36">
        <f t="shared" si="41"/>
        <v>0</v>
      </c>
      <c r="N130" s="41">
        <v>0</v>
      </c>
      <c r="O130" s="36">
        <f t="shared" si="41"/>
        <v>0</v>
      </c>
      <c r="P130" s="36">
        <f t="shared" si="41"/>
        <v>0</v>
      </c>
      <c r="Q130" s="36">
        <f t="shared" si="41"/>
        <v>0</v>
      </c>
      <c r="R130" s="36">
        <f t="shared" si="41"/>
        <v>0</v>
      </c>
      <c r="S130" s="36">
        <f t="shared" si="41"/>
        <v>0</v>
      </c>
      <c r="T130" s="123"/>
      <c r="U130" s="77"/>
      <c r="V130" s="2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</row>
    <row r="131" spans="1:33" s="75" customFormat="1" ht="15.75" hidden="1">
      <c r="A131" s="76"/>
      <c r="B131" s="39" t="s">
        <v>71</v>
      </c>
      <c r="C131" s="30"/>
      <c r="D131" s="30"/>
      <c r="E131" s="30"/>
      <c r="F131" s="48"/>
      <c r="G131" s="35"/>
      <c r="H131" s="35"/>
      <c r="I131" s="35"/>
      <c r="J131" s="142"/>
      <c r="K131" s="36">
        <f>K132</f>
        <v>0</v>
      </c>
      <c r="L131" s="36">
        <f t="shared" ref="L131:S131" si="42">L132</f>
        <v>0</v>
      </c>
      <c r="M131" s="36">
        <f t="shared" si="42"/>
        <v>0</v>
      </c>
      <c r="N131" s="36"/>
      <c r="O131" s="36">
        <f t="shared" si="42"/>
        <v>0</v>
      </c>
      <c r="P131" s="36">
        <f t="shared" si="42"/>
        <v>0</v>
      </c>
      <c r="Q131" s="36">
        <f t="shared" si="42"/>
        <v>0</v>
      </c>
      <c r="R131" s="36">
        <f t="shared" si="42"/>
        <v>0</v>
      </c>
      <c r="S131" s="36">
        <f t="shared" si="42"/>
        <v>0</v>
      </c>
      <c r="T131" s="123"/>
      <c r="U131" s="77"/>
      <c r="V131" s="2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</row>
    <row r="132" spans="1:33" s="75" customFormat="1" ht="15.75" hidden="1">
      <c r="A132" s="76"/>
      <c r="B132" s="156"/>
      <c r="C132" s="30"/>
      <c r="D132" s="30"/>
      <c r="E132" s="30"/>
      <c r="F132" s="48"/>
      <c r="G132" s="35"/>
      <c r="H132" s="35"/>
      <c r="I132" s="35"/>
      <c r="J132" s="133"/>
      <c r="K132" s="35"/>
      <c r="L132" s="35"/>
      <c r="M132" s="35"/>
      <c r="N132" s="77"/>
      <c r="O132" s="122"/>
      <c r="P132" s="123"/>
      <c r="Q132" s="35"/>
      <c r="R132" s="123"/>
      <c r="S132" s="123"/>
      <c r="T132" s="123"/>
      <c r="U132" s="77"/>
      <c r="V132" s="2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</row>
    <row r="133" spans="1:33" s="75" customFormat="1" ht="15.75" hidden="1">
      <c r="A133" s="76"/>
      <c r="B133" s="155" t="s">
        <v>11</v>
      </c>
      <c r="C133" s="30"/>
      <c r="D133" s="30"/>
      <c r="E133" s="30"/>
      <c r="F133" s="48"/>
      <c r="G133" s="35"/>
      <c r="H133" s="35"/>
      <c r="I133" s="35"/>
      <c r="J133" s="30"/>
      <c r="K133" s="36">
        <f>K136</f>
        <v>0</v>
      </c>
      <c r="L133" s="36">
        <f t="shared" ref="L133:S133" si="43">L136</f>
        <v>0</v>
      </c>
      <c r="M133" s="36">
        <f t="shared" si="43"/>
        <v>0</v>
      </c>
      <c r="N133" s="41">
        <f t="shared" si="43"/>
        <v>0</v>
      </c>
      <c r="O133" s="36">
        <f t="shared" si="43"/>
        <v>0</v>
      </c>
      <c r="P133" s="36">
        <f t="shared" si="43"/>
        <v>0</v>
      </c>
      <c r="Q133" s="36">
        <f t="shared" si="43"/>
        <v>0</v>
      </c>
      <c r="R133" s="36">
        <f t="shared" si="43"/>
        <v>0</v>
      </c>
      <c r="S133" s="36">
        <f t="shared" si="43"/>
        <v>0</v>
      </c>
      <c r="T133" s="123"/>
      <c r="U133" s="77"/>
      <c r="V133" s="2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</row>
    <row r="134" spans="1:33" s="75" customFormat="1" ht="15.75" hidden="1">
      <c r="A134" s="76"/>
      <c r="B134" s="39" t="s">
        <v>71</v>
      </c>
      <c r="C134" s="30"/>
      <c r="D134" s="30"/>
      <c r="E134" s="30"/>
      <c r="F134" s="48"/>
      <c r="G134" s="35"/>
      <c r="H134" s="35"/>
      <c r="I134" s="35"/>
      <c r="J134" s="30"/>
      <c r="K134" s="36"/>
      <c r="L134" s="36"/>
      <c r="M134" s="36"/>
      <c r="N134" s="143"/>
      <c r="O134" s="123"/>
      <c r="P134" s="123"/>
      <c r="Q134" s="36"/>
      <c r="R134" s="123"/>
      <c r="S134" s="123"/>
      <c r="T134" s="123"/>
      <c r="U134" s="77"/>
      <c r="V134" s="2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</row>
    <row r="135" spans="1:33" s="75" customFormat="1" ht="15.75" hidden="1">
      <c r="A135" s="76"/>
      <c r="B135" s="39" t="s">
        <v>68</v>
      </c>
      <c r="C135" s="30"/>
      <c r="D135" s="30"/>
      <c r="E135" s="30"/>
      <c r="F135" s="48"/>
      <c r="G135" s="35"/>
      <c r="H135" s="35"/>
      <c r="I135" s="35"/>
      <c r="J135" s="30"/>
      <c r="K135" s="36">
        <f>K136</f>
        <v>0</v>
      </c>
      <c r="L135" s="36">
        <f t="shared" ref="L135:S135" si="44">L136</f>
        <v>0</v>
      </c>
      <c r="M135" s="36">
        <f t="shared" si="44"/>
        <v>0</v>
      </c>
      <c r="N135" s="36">
        <f t="shared" si="44"/>
        <v>0</v>
      </c>
      <c r="O135" s="36">
        <f t="shared" si="44"/>
        <v>0</v>
      </c>
      <c r="P135" s="36">
        <f t="shared" si="44"/>
        <v>0</v>
      </c>
      <c r="Q135" s="36">
        <f t="shared" si="44"/>
        <v>0</v>
      </c>
      <c r="R135" s="36">
        <f t="shared" si="44"/>
        <v>0</v>
      </c>
      <c r="S135" s="36">
        <f t="shared" si="44"/>
        <v>0</v>
      </c>
      <c r="T135" s="123"/>
      <c r="U135" s="77"/>
      <c r="V135" s="2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</row>
    <row r="136" spans="1:33" s="75" customFormat="1" ht="0.75" customHeight="1">
      <c r="A136" s="76"/>
      <c r="B136" s="150"/>
      <c r="C136" s="30"/>
      <c r="D136" s="35"/>
      <c r="E136" s="30"/>
      <c r="F136" s="48"/>
      <c r="G136" s="35"/>
      <c r="H136" s="35"/>
      <c r="I136" s="35"/>
      <c r="J136" s="30"/>
      <c r="K136" s="35"/>
      <c r="L136" s="35"/>
      <c r="M136" s="35"/>
      <c r="N136" s="77"/>
      <c r="O136" s="122"/>
      <c r="P136" s="123"/>
      <c r="Q136" s="35"/>
      <c r="R136" s="123"/>
      <c r="S136" s="123"/>
      <c r="T136" s="123"/>
      <c r="U136" s="77"/>
      <c r="V136" s="2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</row>
    <row r="137" spans="1:33" s="75" customFormat="1" ht="18" customHeight="1">
      <c r="A137" s="78" t="s">
        <v>72</v>
      </c>
      <c r="B137" s="79" t="s">
        <v>12</v>
      </c>
      <c r="C137" s="80"/>
      <c r="D137" s="80"/>
      <c r="E137" s="79"/>
      <c r="F137" s="119"/>
      <c r="G137" s="79"/>
      <c r="H137" s="79"/>
      <c r="I137" s="79"/>
      <c r="J137" s="79"/>
      <c r="K137" s="81"/>
      <c r="L137" s="81"/>
      <c r="M137" s="81"/>
      <c r="N137" s="80"/>
      <c r="O137" s="115" t="s">
        <v>111</v>
      </c>
      <c r="P137" s="81"/>
      <c r="Q137" s="81">
        <v>1000</v>
      </c>
      <c r="R137" s="81"/>
      <c r="S137" s="81"/>
      <c r="T137" s="81"/>
      <c r="U137" s="82"/>
      <c r="V137" s="46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</row>
    <row r="138" spans="1:33" s="75" customFormat="1" ht="18" customHeight="1">
      <c r="A138" s="83" t="s">
        <v>74</v>
      </c>
      <c r="B138" s="84" t="s">
        <v>37</v>
      </c>
      <c r="C138" s="85"/>
      <c r="D138" s="85"/>
      <c r="E138" s="84"/>
      <c r="F138" s="120"/>
      <c r="G138" s="84"/>
      <c r="H138" s="84"/>
      <c r="I138" s="84"/>
      <c r="J138" s="84"/>
      <c r="K138" s="86"/>
      <c r="L138" s="86"/>
      <c r="M138" s="86"/>
      <c r="N138" s="85"/>
      <c r="O138" s="113">
        <v>11133</v>
      </c>
      <c r="P138" s="88"/>
      <c r="Q138" s="88">
        <v>4372</v>
      </c>
      <c r="R138" s="88"/>
      <c r="S138" s="88"/>
      <c r="T138" s="88"/>
      <c r="U138" s="88"/>
      <c r="V138" s="70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</row>
    <row r="139" spans="1:33" s="75" customFormat="1" ht="15" hidden="1" customHeight="1">
      <c r="A139" s="210"/>
      <c r="B139" s="211"/>
      <c r="C139" s="212"/>
      <c r="D139" s="212"/>
      <c r="E139" s="211"/>
      <c r="F139" s="213"/>
      <c r="G139" s="211"/>
      <c r="H139" s="211"/>
      <c r="I139" s="211"/>
      <c r="J139" s="211"/>
      <c r="K139" s="214"/>
      <c r="L139" s="214"/>
      <c r="M139" s="214"/>
      <c r="N139" s="212"/>
      <c r="O139" s="215"/>
      <c r="P139" s="215"/>
      <c r="Q139" s="215"/>
      <c r="R139" s="215"/>
      <c r="S139" s="215"/>
      <c r="T139" s="215"/>
      <c r="U139" s="212"/>
      <c r="V139" s="46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</row>
    <row r="140" spans="1:33" s="177" customFormat="1" ht="27.75" hidden="1" customHeight="1">
      <c r="A140" s="185" t="s">
        <v>113</v>
      </c>
      <c r="B140" s="186"/>
      <c r="C140" s="187"/>
      <c r="D140" s="187"/>
      <c r="E140" s="186"/>
      <c r="F140" s="188"/>
      <c r="G140" s="186"/>
      <c r="H140" s="186"/>
      <c r="I140" s="186"/>
      <c r="J140" s="186"/>
      <c r="K140" s="189">
        <f t="shared" ref="K140:S140" si="45">SUM(K141:K145)</f>
        <v>89031.108000000007</v>
      </c>
      <c r="L140" s="189">
        <f t="shared" si="45"/>
        <v>89031.108000000007</v>
      </c>
      <c r="M140" s="189">
        <f t="shared" si="45"/>
        <v>0</v>
      </c>
      <c r="N140" s="189">
        <f t="shared" si="45"/>
        <v>85500</v>
      </c>
      <c r="O140" s="189">
        <f t="shared" si="45"/>
        <v>11133</v>
      </c>
      <c r="P140" s="189">
        <f t="shared" si="45"/>
        <v>0</v>
      </c>
      <c r="Q140" s="189">
        <f t="shared" si="45"/>
        <v>32460</v>
      </c>
      <c r="R140" s="189">
        <f t="shared" si="45"/>
        <v>0</v>
      </c>
      <c r="S140" s="189">
        <f t="shared" si="45"/>
        <v>0</v>
      </c>
      <c r="T140" s="189"/>
      <c r="U140" s="187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</row>
    <row r="141" spans="1:33" s="38" customFormat="1" ht="73.5" hidden="1" customHeight="1">
      <c r="A141" s="61">
        <v>1</v>
      </c>
      <c r="B141" s="178" t="s">
        <v>89</v>
      </c>
      <c r="C141" s="179" t="s">
        <v>83</v>
      </c>
      <c r="D141" s="180" t="s">
        <v>79</v>
      </c>
      <c r="E141" s="181" t="s">
        <v>90</v>
      </c>
      <c r="F141" s="182">
        <v>7562657</v>
      </c>
      <c r="G141" s="180"/>
      <c r="H141" s="180"/>
      <c r="I141" s="183" t="s">
        <v>80</v>
      </c>
      <c r="J141" s="181" t="s">
        <v>114</v>
      </c>
      <c r="K141" s="61">
        <v>51052.108</v>
      </c>
      <c r="L141" s="61">
        <v>51052.108</v>
      </c>
      <c r="M141" s="61"/>
      <c r="N141" s="180">
        <v>50500</v>
      </c>
      <c r="O141" s="61"/>
      <c r="P141" s="61"/>
      <c r="Q141" s="61">
        <v>15000</v>
      </c>
      <c r="R141" s="184"/>
      <c r="S141" s="184"/>
      <c r="T141" s="184"/>
      <c r="U141" s="30" t="s">
        <v>115</v>
      </c>
      <c r="V141" s="170">
        <v>39160</v>
      </c>
    </row>
    <row r="142" spans="1:33" s="27" customFormat="1" ht="77.25" hidden="1" customHeight="1">
      <c r="A142" s="49">
        <v>2</v>
      </c>
      <c r="B142" s="145" t="s">
        <v>88</v>
      </c>
      <c r="C142" s="33" t="s">
        <v>78</v>
      </c>
      <c r="D142" s="30" t="s">
        <v>79</v>
      </c>
      <c r="E142" s="34" t="s">
        <v>104</v>
      </c>
      <c r="F142" s="32">
        <v>7479789</v>
      </c>
      <c r="G142" s="30"/>
      <c r="H142" s="30"/>
      <c r="I142" s="65" t="s">
        <v>82</v>
      </c>
      <c r="J142" s="34" t="s">
        <v>105</v>
      </c>
      <c r="K142" s="35">
        <v>37979</v>
      </c>
      <c r="L142" s="35">
        <v>37979</v>
      </c>
      <c r="M142" s="35"/>
      <c r="N142" s="30">
        <v>35000</v>
      </c>
      <c r="O142" s="35"/>
      <c r="P142" s="35"/>
      <c r="Q142" s="35">
        <f>11080</f>
        <v>11080</v>
      </c>
      <c r="R142" s="36"/>
      <c r="S142" s="36"/>
      <c r="T142" s="36"/>
      <c r="U142" s="30" t="s">
        <v>115</v>
      </c>
      <c r="V142" s="24" t="e">
        <f>Q142+'KH 2018 Bieu2a VOn SDD'!#REF!</f>
        <v>#REF!</v>
      </c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s="27" customFormat="1" ht="77.25" hidden="1" customHeight="1">
      <c r="A143" s="203"/>
      <c r="B143" s="190"/>
      <c r="C143" s="204"/>
      <c r="D143" s="142"/>
      <c r="E143" s="205"/>
      <c r="F143" s="206"/>
      <c r="G143" s="142"/>
      <c r="H143" s="142"/>
      <c r="I143" s="207"/>
      <c r="J143" s="205"/>
      <c r="K143" s="208"/>
      <c r="L143" s="208"/>
      <c r="M143" s="208"/>
      <c r="N143" s="142"/>
      <c r="O143" s="208"/>
      <c r="P143" s="208"/>
      <c r="Q143" s="208"/>
      <c r="R143" s="209"/>
      <c r="S143" s="209"/>
      <c r="T143" s="209"/>
      <c r="U143" s="142"/>
      <c r="V143" s="24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1:33" s="27" customFormat="1" ht="15.75" hidden="1" customHeight="1">
      <c r="A144" s="203"/>
      <c r="B144" s="190"/>
      <c r="C144" s="204"/>
      <c r="D144" s="142"/>
      <c r="E144" s="205"/>
      <c r="F144" s="206"/>
      <c r="G144" s="142"/>
      <c r="H144" s="142"/>
      <c r="I144" s="207"/>
      <c r="J144" s="205"/>
      <c r="K144" s="208"/>
      <c r="L144" s="208"/>
      <c r="M144" s="208"/>
      <c r="N144" s="142"/>
      <c r="O144" s="208"/>
      <c r="P144" s="208"/>
      <c r="Q144" s="208"/>
      <c r="R144" s="209"/>
      <c r="S144" s="209"/>
      <c r="T144" s="209"/>
      <c r="U144" s="142"/>
      <c r="V144" s="24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s="112" customFormat="1" ht="15.75" hidden="1" customHeight="1">
      <c r="A145" s="196" t="s">
        <v>74</v>
      </c>
      <c r="B145" s="197" t="s">
        <v>37</v>
      </c>
      <c r="C145" s="198"/>
      <c r="D145" s="198"/>
      <c r="E145" s="197"/>
      <c r="F145" s="199"/>
      <c r="G145" s="197"/>
      <c r="H145" s="197"/>
      <c r="I145" s="197"/>
      <c r="J145" s="197"/>
      <c r="K145" s="200"/>
      <c r="L145" s="200"/>
      <c r="M145" s="200"/>
      <c r="N145" s="198"/>
      <c r="O145" s="201">
        <v>11133</v>
      </c>
      <c r="P145" s="202"/>
      <c r="Q145" s="202">
        <v>6380</v>
      </c>
      <c r="R145" s="202"/>
      <c r="S145" s="202"/>
      <c r="T145" s="202"/>
      <c r="U145" s="202"/>
      <c r="V145" s="24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</row>
    <row r="146" spans="1:33" hidden="1">
      <c r="A146" s="94"/>
      <c r="B146" s="95"/>
      <c r="C146" s="96"/>
      <c r="D146" s="96"/>
      <c r="E146" s="95"/>
      <c r="F146" s="121"/>
      <c r="G146" s="95"/>
      <c r="H146" s="95"/>
      <c r="I146" s="95"/>
      <c r="J146" s="95"/>
      <c r="K146" s="97"/>
      <c r="L146" s="97"/>
      <c r="M146" s="97"/>
      <c r="N146" s="96"/>
      <c r="O146" s="97"/>
      <c r="P146" s="97"/>
      <c r="Q146" s="97"/>
      <c r="R146" s="97"/>
      <c r="S146" s="97"/>
      <c r="T146" s="97"/>
      <c r="U146" s="98"/>
    </row>
    <row r="147" spans="1:33" s="176" customFormat="1" ht="18.75" hidden="1">
      <c r="A147" s="344"/>
      <c r="B147" s="345"/>
      <c r="C147" s="345"/>
      <c r="D147" s="345"/>
      <c r="E147" s="345"/>
      <c r="F147" s="345"/>
      <c r="G147" s="345"/>
      <c r="H147" s="345"/>
      <c r="I147" s="345"/>
      <c r="J147" s="346"/>
      <c r="K147" s="194">
        <f>SUM(K148:K149)</f>
        <v>5855.1890000000003</v>
      </c>
      <c r="L147" s="194">
        <f t="shared" ref="L147:U147" si="46">SUM(L148:L149)</f>
        <v>5855.1890000000003</v>
      </c>
      <c r="M147" s="194">
        <f t="shared" si="46"/>
        <v>0</v>
      </c>
      <c r="N147" s="194">
        <f t="shared" si="46"/>
        <v>5400</v>
      </c>
      <c r="O147" s="194">
        <f t="shared" si="46"/>
        <v>0</v>
      </c>
      <c r="P147" s="194">
        <f t="shared" si="46"/>
        <v>0</v>
      </c>
      <c r="Q147" s="194">
        <f t="shared" si="46"/>
        <v>0</v>
      </c>
      <c r="R147" s="194">
        <f t="shared" si="46"/>
        <v>0</v>
      </c>
      <c r="S147" s="194">
        <f t="shared" si="46"/>
        <v>0</v>
      </c>
      <c r="T147" s="194"/>
      <c r="U147" s="194">
        <f t="shared" si="46"/>
        <v>0</v>
      </c>
      <c r="V147" s="174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</row>
    <row r="148" spans="1:33" s="27" customFormat="1" ht="87" hidden="1" customHeight="1">
      <c r="A148" s="180">
        <v>1</v>
      </c>
      <c r="B148" s="191" t="s">
        <v>52</v>
      </c>
      <c r="C148" s="192" t="s">
        <v>101</v>
      </c>
      <c r="D148" s="19" t="s">
        <v>79</v>
      </c>
      <c r="E148" s="193" t="s">
        <v>90</v>
      </c>
      <c r="F148" s="21">
        <v>7613511</v>
      </c>
      <c r="G148" s="19"/>
      <c r="H148" s="19"/>
      <c r="I148" s="73" t="s">
        <v>81</v>
      </c>
      <c r="J148" s="193" t="s">
        <v>102</v>
      </c>
      <c r="K148" s="195">
        <v>3945</v>
      </c>
      <c r="L148" s="195">
        <v>3945</v>
      </c>
      <c r="M148" s="195"/>
      <c r="N148" s="195">
        <v>3500</v>
      </c>
      <c r="O148" s="160"/>
      <c r="P148" s="160"/>
      <c r="Q148" s="160"/>
      <c r="R148" s="23"/>
      <c r="S148" s="23"/>
      <c r="T148" s="23"/>
      <c r="U148" s="19" t="s">
        <v>97</v>
      </c>
      <c r="V148" s="24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1:33" s="27" customFormat="1" ht="68.25" hidden="1" customHeight="1">
      <c r="A149" s="28">
        <v>2</v>
      </c>
      <c r="B149" s="62" t="s">
        <v>53</v>
      </c>
      <c r="C149" s="33" t="s">
        <v>101</v>
      </c>
      <c r="D149" s="30" t="s">
        <v>79</v>
      </c>
      <c r="E149" s="34" t="s">
        <v>90</v>
      </c>
      <c r="F149" s="32">
        <v>7613507</v>
      </c>
      <c r="G149" s="30"/>
      <c r="H149" s="30"/>
      <c r="I149" s="65" t="s">
        <v>80</v>
      </c>
      <c r="J149" s="34" t="s">
        <v>103</v>
      </c>
      <c r="K149" s="159">
        <v>1910.1890000000001</v>
      </c>
      <c r="L149" s="159">
        <v>1910.1890000000001</v>
      </c>
      <c r="M149" s="159"/>
      <c r="N149" s="159">
        <v>1900</v>
      </c>
      <c r="O149" s="35"/>
      <c r="P149" s="35"/>
      <c r="Q149" s="35"/>
      <c r="R149" s="36"/>
      <c r="S149" s="36"/>
      <c r="T149" s="36"/>
      <c r="U149" s="30" t="s">
        <v>97</v>
      </c>
      <c r="V149" s="24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1:33" s="102" customFormat="1" hidden="1">
      <c r="A150" s="94"/>
      <c r="B150" s="95"/>
      <c r="C150" s="96"/>
      <c r="D150" s="96"/>
      <c r="E150" s="95"/>
      <c r="F150" s="121"/>
      <c r="G150" s="95"/>
      <c r="H150" s="95"/>
      <c r="I150" s="95"/>
      <c r="J150" s="95"/>
      <c r="K150" s="97"/>
      <c r="L150" s="97"/>
      <c r="M150" s="97"/>
      <c r="N150" s="96"/>
      <c r="O150" s="97"/>
      <c r="P150" s="97"/>
      <c r="Q150" s="97"/>
      <c r="R150" s="97"/>
      <c r="S150" s="97"/>
      <c r="T150" s="97"/>
      <c r="U150" s="98"/>
      <c r="V150" s="99"/>
      <c r="W150" s="100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</row>
    <row r="151" spans="1:33" s="102" customFormat="1">
      <c r="A151" s="94"/>
      <c r="B151" s="95"/>
      <c r="C151" s="96"/>
      <c r="D151" s="96"/>
      <c r="E151" s="95"/>
      <c r="F151" s="121"/>
      <c r="G151" s="95"/>
      <c r="H151" s="95"/>
      <c r="I151" s="95"/>
      <c r="J151" s="95"/>
      <c r="K151" s="97"/>
      <c r="L151" s="97"/>
      <c r="M151" s="97"/>
      <c r="N151" s="96"/>
      <c r="O151" s="97"/>
      <c r="P151" s="97"/>
      <c r="Q151" s="97"/>
      <c r="R151" s="97"/>
      <c r="S151" s="97"/>
      <c r="T151" s="97"/>
      <c r="U151" s="98"/>
      <c r="V151" s="99"/>
      <c r="W151" s="100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</row>
    <row r="152" spans="1:33">
      <c r="A152" s="94"/>
      <c r="B152" s="95"/>
      <c r="C152" s="96"/>
      <c r="D152" s="96"/>
      <c r="E152" s="95"/>
      <c r="F152" s="121"/>
      <c r="G152" s="95"/>
      <c r="H152" s="95"/>
      <c r="I152" s="95"/>
      <c r="J152" s="95"/>
      <c r="K152" s="97"/>
      <c r="L152" s="97"/>
      <c r="M152" s="97"/>
      <c r="N152" s="96"/>
      <c r="O152" s="97"/>
      <c r="P152" s="97"/>
      <c r="Q152" s="97"/>
      <c r="R152" s="97"/>
      <c r="S152" s="97"/>
      <c r="T152" s="97"/>
      <c r="U152" s="98"/>
    </row>
    <row r="153" spans="1:33">
      <c r="A153" s="94"/>
      <c r="B153" s="95"/>
      <c r="C153" s="96"/>
      <c r="D153" s="96"/>
      <c r="E153" s="95"/>
      <c r="F153" s="121"/>
      <c r="G153" s="95"/>
      <c r="H153" s="95"/>
      <c r="I153" s="95"/>
      <c r="J153" s="95"/>
      <c r="K153" s="97"/>
      <c r="L153" s="97"/>
      <c r="M153" s="97"/>
      <c r="N153" s="96"/>
      <c r="O153" s="97"/>
      <c r="P153" s="97"/>
      <c r="Q153" s="97"/>
      <c r="R153" s="97"/>
      <c r="S153" s="97"/>
      <c r="T153" s="97"/>
      <c r="U153" s="98"/>
    </row>
    <row r="154" spans="1:33">
      <c r="A154" s="94"/>
      <c r="B154" s="95"/>
      <c r="C154" s="96"/>
      <c r="D154" s="96"/>
      <c r="E154" s="95"/>
      <c r="F154" s="121"/>
      <c r="G154" s="95"/>
      <c r="H154" s="95"/>
      <c r="I154" s="95"/>
      <c r="J154" s="95"/>
      <c r="K154" s="97"/>
      <c r="L154" s="97"/>
      <c r="M154" s="97"/>
      <c r="N154" s="96"/>
      <c r="O154" s="97"/>
      <c r="P154" s="97"/>
      <c r="Q154" s="97"/>
      <c r="R154" s="97"/>
      <c r="S154" s="97"/>
      <c r="T154" s="97"/>
      <c r="U154" s="98"/>
    </row>
  </sheetData>
  <mergeCells count="33">
    <mergeCell ref="U9:U13"/>
    <mergeCell ref="M9:M13"/>
    <mergeCell ref="N9:N13"/>
    <mergeCell ref="A2:B2"/>
    <mergeCell ref="A3:B3"/>
    <mergeCell ref="C2:T2"/>
    <mergeCell ref="C3:T3"/>
    <mergeCell ref="R11:S12"/>
    <mergeCell ref="Q11:Q13"/>
    <mergeCell ref="B7:S7"/>
    <mergeCell ref="K12:K13"/>
    <mergeCell ref="O9:P10"/>
    <mergeCell ref="Q9:S10"/>
    <mergeCell ref="K10:L11"/>
    <mergeCell ref="L12:L13"/>
    <mergeCell ref="R8:T8"/>
    <mergeCell ref="A5:U5"/>
    <mergeCell ref="A6:U6"/>
    <mergeCell ref="I9:I13"/>
    <mergeCell ref="T9:T13"/>
    <mergeCell ref="O11:O13"/>
    <mergeCell ref="P11:P12"/>
    <mergeCell ref="A147:J147"/>
    <mergeCell ref="E9:E13"/>
    <mergeCell ref="F9:F13"/>
    <mergeCell ref="G9:G13"/>
    <mergeCell ref="H9:H13"/>
    <mergeCell ref="D9:D13"/>
    <mergeCell ref="J10:J13"/>
    <mergeCell ref="A9:A13"/>
    <mergeCell ref="B9:B13"/>
    <mergeCell ref="C9:C13"/>
    <mergeCell ref="J9:L9"/>
  </mergeCells>
  <phoneticPr fontId="92" type="noConversion"/>
  <printOptions horizontalCentered="1"/>
  <pageMargins left="0.19685039370078741" right="0.11811023622047245" top="0.51181102362204722" bottom="0.39370078740157483" header="0.23622047244094491" footer="0.19685039370078741"/>
  <pageSetup paperSize="9" scale="70" firstPageNumber="4294963191" orientation="landscape" r:id="rId1"/>
  <headerFooter alignWithMargins="0"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00"/>
  <sheetViews>
    <sheetView zoomScaleNormal="69" workbookViewId="0">
      <pane xSplit="2" ySplit="12" topLeftCell="C79" activePane="bottomRight" state="frozen"/>
      <selection pane="topRight" activeCell="C1" sqref="C1"/>
      <selection pane="bottomLeft" activeCell="A10" sqref="A10"/>
      <selection pane="bottomRight" activeCell="J78" sqref="J78"/>
    </sheetView>
  </sheetViews>
  <sheetFormatPr defaultRowHeight="15.75"/>
  <cols>
    <col min="1" max="1" width="4.5703125" style="103" customWidth="1"/>
    <col min="2" max="2" width="35.42578125" style="100" customWidth="1"/>
    <col min="3" max="3" width="8.28515625" style="104" customWidth="1"/>
    <col min="4" max="4" width="12.7109375" style="104" customWidth="1"/>
    <col min="5" max="5" width="13.5703125" style="104" customWidth="1"/>
    <col min="6" max="6" width="12.5703125" style="105" customWidth="1"/>
    <col min="7" max="7" width="7.140625" style="104" customWidth="1"/>
    <col min="8" max="8" width="8.5703125" style="100" customWidth="1"/>
    <col min="9" max="9" width="7.140625" style="104" customWidth="1"/>
    <col min="10" max="10" width="18.5703125" style="104" customWidth="1"/>
    <col min="11" max="11" width="11.5703125" style="106" customWidth="1"/>
    <col min="12" max="12" width="12" style="106" bestFit="1" customWidth="1"/>
    <col min="13" max="13" width="11.5703125" style="106" customWidth="1"/>
    <col min="14" max="14" width="11.140625" style="106" customWidth="1"/>
    <col min="15" max="15" width="13" style="106" hidden="1" customWidth="1"/>
    <col min="16" max="16" width="8" style="106" hidden="1" customWidth="1"/>
    <col min="17" max="17" width="10.85546875" style="106" customWidth="1"/>
    <col min="18" max="18" width="8.28515625" style="106" customWidth="1"/>
    <col min="19" max="19" width="6.42578125" style="106" customWidth="1"/>
    <col min="20" max="20" width="10.5703125" style="106" customWidth="1"/>
    <col min="21" max="21" width="16.7109375" style="107" bestFit="1" customWidth="1"/>
    <col min="22" max="22" width="11.28515625" style="130" bestFit="1" customWidth="1"/>
    <col min="23" max="23" width="12" style="100" bestFit="1" customWidth="1"/>
    <col min="24" max="30" width="9.140625" style="100"/>
    <col min="31" max="16384" width="9.140625" style="101"/>
  </cols>
  <sheetData>
    <row r="1" spans="1:30" ht="18.75">
      <c r="A1" s="358" t="s">
        <v>238</v>
      </c>
      <c r="B1" s="376"/>
      <c r="D1" s="360" t="s">
        <v>240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74" t="s">
        <v>244</v>
      </c>
      <c r="S1" s="375"/>
      <c r="T1" s="375"/>
    </row>
    <row r="2" spans="1:30" ht="18.75">
      <c r="A2" s="358" t="s">
        <v>239</v>
      </c>
      <c r="B2" s="376"/>
      <c r="C2" s="360" t="s">
        <v>241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277"/>
      <c r="S2" s="277"/>
      <c r="T2" s="277"/>
    </row>
    <row r="3" spans="1:30" ht="18.75">
      <c r="A3" s="275"/>
    </row>
    <row r="4" spans="1:30" s="3" customFormat="1" ht="19.5" customHeight="1">
      <c r="A4" s="377" t="s">
        <v>128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124"/>
      <c r="W4" s="2"/>
      <c r="X4" s="2"/>
      <c r="Y4" s="2"/>
      <c r="Z4" s="2"/>
      <c r="AA4" s="2"/>
      <c r="AB4" s="2"/>
      <c r="AC4" s="2"/>
      <c r="AD4" s="2"/>
    </row>
    <row r="5" spans="1:30" s="3" customFormat="1" ht="19.5" customHeight="1">
      <c r="A5" s="377" t="s">
        <v>192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124"/>
      <c r="W5" s="2"/>
      <c r="X5" s="2"/>
      <c r="Y5" s="2"/>
      <c r="Z5" s="2"/>
      <c r="AA5" s="2"/>
      <c r="AB5" s="2"/>
      <c r="AC5" s="2"/>
      <c r="AD5" s="2"/>
    </row>
    <row r="6" spans="1:30" s="3" customFormat="1" ht="30.75" customHeight="1">
      <c r="A6" s="363" t="s">
        <v>246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124"/>
      <c r="W6" s="2"/>
      <c r="X6" s="2"/>
      <c r="Y6" s="2"/>
      <c r="Z6" s="2"/>
      <c r="AA6" s="2"/>
      <c r="AB6" s="2"/>
      <c r="AC6" s="2"/>
      <c r="AD6" s="2"/>
    </row>
    <row r="7" spans="1:30" s="3" customFormat="1" ht="18.75" customHeight="1">
      <c r="A7" s="4"/>
      <c r="B7" s="5"/>
      <c r="C7" s="6"/>
      <c r="D7" s="5"/>
      <c r="E7" s="5"/>
      <c r="F7" s="116"/>
      <c r="G7" s="5"/>
      <c r="H7" s="5"/>
      <c r="I7" s="5"/>
      <c r="J7" s="5"/>
      <c r="K7" s="7"/>
      <c r="L7" s="7"/>
      <c r="M7" s="7"/>
      <c r="N7" s="2"/>
      <c r="O7" s="2"/>
      <c r="P7" s="2"/>
      <c r="Q7" s="379" t="s">
        <v>245</v>
      </c>
      <c r="R7" s="380"/>
      <c r="S7" s="380"/>
      <c r="T7" s="380"/>
      <c r="U7" s="297"/>
      <c r="V7" s="124"/>
      <c r="W7" s="2"/>
      <c r="X7" s="2"/>
      <c r="Y7" s="2"/>
      <c r="Z7" s="2"/>
      <c r="AA7" s="2"/>
      <c r="AB7" s="2"/>
      <c r="AC7" s="2"/>
      <c r="AD7" s="2"/>
    </row>
    <row r="8" spans="1:30" s="10" customFormat="1" ht="26.25" customHeight="1">
      <c r="A8" s="355" t="s">
        <v>14</v>
      </c>
      <c r="B8" s="347" t="s">
        <v>15</v>
      </c>
      <c r="C8" s="347" t="s">
        <v>16</v>
      </c>
      <c r="D8" s="347" t="s">
        <v>17</v>
      </c>
      <c r="E8" s="347" t="s">
        <v>18</v>
      </c>
      <c r="F8" s="350" t="s">
        <v>19</v>
      </c>
      <c r="G8" s="347" t="s">
        <v>20</v>
      </c>
      <c r="H8" s="347" t="s">
        <v>21</v>
      </c>
      <c r="I8" s="347" t="s">
        <v>22</v>
      </c>
      <c r="J8" s="364" t="s">
        <v>23</v>
      </c>
      <c r="K8" s="364"/>
      <c r="L8" s="364"/>
      <c r="M8" s="341" t="s">
        <v>191</v>
      </c>
      <c r="N8" s="341" t="s">
        <v>24</v>
      </c>
      <c r="O8" s="365" t="s">
        <v>87</v>
      </c>
      <c r="P8" s="366"/>
      <c r="Q8" s="365" t="s">
        <v>98</v>
      </c>
      <c r="R8" s="369"/>
      <c r="S8" s="366"/>
      <c r="T8" s="347" t="s">
        <v>25</v>
      </c>
      <c r="U8" s="347" t="s">
        <v>25</v>
      </c>
      <c r="V8" s="125"/>
      <c r="W8" s="9"/>
      <c r="X8" s="9"/>
      <c r="Y8" s="9"/>
      <c r="Z8" s="9"/>
      <c r="AA8" s="9"/>
      <c r="AB8" s="9"/>
      <c r="AC8" s="9"/>
      <c r="AD8" s="9"/>
    </row>
    <row r="9" spans="1:30" s="10" customFormat="1" ht="33" customHeight="1">
      <c r="A9" s="356"/>
      <c r="B9" s="348"/>
      <c r="C9" s="348"/>
      <c r="D9" s="348"/>
      <c r="E9" s="348"/>
      <c r="F9" s="351"/>
      <c r="G9" s="348"/>
      <c r="H9" s="348"/>
      <c r="I9" s="348"/>
      <c r="J9" s="352" t="s">
        <v>26</v>
      </c>
      <c r="K9" s="364" t="s">
        <v>27</v>
      </c>
      <c r="L9" s="364"/>
      <c r="M9" s="373"/>
      <c r="N9" s="373"/>
      <c r="O9" s="367"/>
      <c r="P9" s="368"/>
      <c r="Q9" s="367"/>
      <c r="R9" s="370"/>
      <c r="S9" s="368"/>
      <c r="T9" s="348"/>
      <c r="U9" s="348"/>
      <c r="V9" s="125"/>
      <c r="W9" s="9"/>
      <c r="X9" s="9"/>
      <c r="Y9" s="9"/>
      <c r="Z9" s="9"/>
      <c r="AA9" s="9"/>
      <c r="AB9" s="9"/>
      <c r="AC9" s="9"/>
      <c r="AD9" s="9"/>
    </row>
    <row r="10" spans="1:30" s="10" customFormat="1" ht="19.5" customHeight="1">
      <c r="A10" s="356"/>
      <c r="B10" s="348"/>
      <c r="C10" s="348"/>
      <c r="D10" s="348"/>
      <c r="E10" s="348"/>
      <c r="F10" s="351"/>
      <c r="G10" s="348"/>
      <c r="H10" s="348"/>
      <c r="I10" s="348"/>
      <c r="J10" s="353"/>
      <c r="K10" s="364"/>
      <c r="L10" s="364"/>
      <c r="M10" s="373"/>
      <c r="N10" s="373"/>
      <c r="O10" s="381" t="s">
        <v>1</v>
      </c>
      <c r="P10" s="382" t="s">
        <v>29</v>
      </c>
      <c r="Q10" s="381" t="s">
        <v>1</v>
      </c>
      <c r="R10" s="382" t="s">
        <v>29</v>
      </c>
      <c r="S10" s="383"/>
      <c r="T10" s="348"/>
      <c r="U10" s="348"/>
      <c r="V10" s="125"/>
      <c r="W10" s="9"/>
      <c r="X10" s="9"/>
      <c r="Y10" s="9"/>
      <c r="Z10" s="9"/>
      <c r="AA10" s="9"/>
      <c r="AB10" s="9"/>
      <c r="AC10" s="9"/>
      <c r="AD10" s="9"/>
    </row>
    <row r="11" spans="1:30" s="10" customFormat="1" ht="37.5" customHeight="1">
      <c r="A11" s="356"/>
      <c r="B11" s="348"/>
      <c r="C11" s="348"/>
      <c r="D11" s="348"/>
      <c r="E11" s="348"/>
      <c r="F11" s="351"/>
      <c r="G11" s="348"/>
      <c r="H11" s="348"/>
      <c r="I11" s="348"/>
      <c r="J11" s="353"/>
      <c r="K11" s="364" t="s">
        <v>1</v>
      </c>
      <c r="L11" s="364" t="s">
        <v>30</v>
      </c>
      <c r="M11" s="373"/>
      <c r="N11" s="373"/>
      <c r="O11" s="340"/>
      <c r="P11" s="343"/>
      <c r="Q11" s="340"/>
      <c r="R11" s="343"/>
      <c r="S11" s="362"/>
      <c r="T11" s="348"/>
      <c r="U11" s="348"/>
      <c r="V11" s="125"/>
      <c r="W11" s="9"/>
      <c r="X11" s="9"/>
      <c r="Y11" s="9"/>
      <c r="Z11" s="9"/>
      <c r="AA11" s="9"/>
      <c r="AB11" s="9"/>
      <c r="AC11" s="9"/>
      <c r="AD11" s="9"/>
    </row>
    <row r="12" spans="1:30" s="10" customFormat="1" ht="58.5" customHeight="1">
      <c r="A12" s="357"/>
      <c r="B12" s="349"/>
      <c r="C12" s="349"/>
      <c r="D12" s="349"/>
      <c r="E12" s="349"/>
      <c r="F12" s="351"/>
      <c r="G12" s="349"/>
      <c r="H12" s="349"/>
      <c r="I12" s="349"/>
      <c r="J12" s="354"/>
      <c r="K12" s="337"/>
      <c r="L12" s="337"/>
      <c r="M12" s="373"/>
      <c r="N12" s="373"/>
      <c r="O12" s="341"/>
      <c r="P12" s="11" t="s">
        <v>31</v>
      </c>
      <c r="Q12" s="341"/>
      <c r="R12" s="11" t="s">
        <v>31</v>
      </c>
      <c r="S12" s="11" t="s">
        <v>32</v>
      </c>
      <c r="T12" s="349"/>
      <c r="U12" s="349"/>
      <c r="V12" s="125"/>
      <c r="W12" s="141"/>
      <c r="X12" s="9"/>
      <c r="Y12" s="9"/>
      <c r="Z12" s="9"/>
      <c r="AA12" s="9"/>
      <c r="AB12" s="9"/>
      <c r="AC12" s="9"/>
      <c r="AD12" s="9"/>
    </row>
    <row r="13" spans="1:30" s="16" customFormat="1" ht="21.75" customHeight="1">
      <c r="A13" s="12">
        <v>1</v>
      </c>
      <c r="B13" s="13">
        <v>2</v>
      </c>
      <c r="C13" s="12">
        <v>3</v>
      </c>
      <c r="D13" s="13">
        <v>4</v>
      </c>
      <c r="E13" s="12">
        <v>5</v>
      </c>
      <c r="F13" s="13">
        <v>6</v>
      </c>
      <c r="G13" s="12">
        <v>7</v>
      </c>
      <c r="H13" s="13">
        <v>8</v>
      </c>
      <c r="I13" s="12">
        <v>9</v>
      </c>
      <c r="J13" s="13">
        <v>10</v>
      </c>
      <c r="K13" s="12">
        <v>11</v>
      </c>
      <c r="L13" s="13">
        <v>12</v>
      </c>
      <c r="M13" s="12">
        <v>13</v>
      </c>
      <c r="N13" s="13">
        <v>14</v>
      </c>
      <c r="O13" s="12">
        <v>15</v>
      </c>
      <c r="P13" s="13">
        <v>16</v>
      </c>
      <c r="Q13" s="12">
        <v>17</v>
      </c>
      <c r="R13" s="13">
        <v>18</v>
      </c>
      <c r="S13" s="12">
        <v>19</v>
      </c>
      <c r="T13" s="45"/>
      <c r="U13" s="13">
        <v>20</v>
      </c>
      <c r="V13" s="126"/>
      <c r="W13" s="15"/>
      <c r="X13" s="15"/>
      <c r="Y13" s="15"/>
      <c r="Z13" s="15"/>
      <c r="AA13" s="15"/>
      <c r="AB13" s="15"/>
      <c r="AC13" s="15"/>
      <c r="AD13" s="15"/>
    </row>
    <row r="14" spans="1:30" s="27" customFormat="1" ht="26.25" customHeight="1">
      <c r="A14" s="17"/>
      <c r="B14" s="18" t="s">
        <v>33</v>
      </c>
      <c r="C14" s="19"/>
      <c r="D14" s="20"/>
      <c r="E14" s="20"/>
      <c r="F14" s="21"/>
      <c r="G14" s="20"/>
      <c r="H14" s="22"/>
      <c r="I14" s="20"/>
      <c r="J14" s="20"/>
      <c r="K14" s="23">
        <f t="shared" ref="K14:S14" si="0">K15+K16+K17+K18+K19</f>
        <v>8408</v>
      </c>
      <c r="L14" s="23">
        <f t="shared" si="0"/>
        <v>8408</v>
      </c>
      <c r="M14" s="23">
        <f t="shared" si="0"/>
        <v>0</v>
      </c>
      <c r="N14" s="23">
        <f t="shared" si="0"/>
        <v>7764</v>
      </c>
      <c r="O14" s="23">
        <f t="shared" si="0"/>
        <v>0</v>
      </c>
      <c r="P14" s="23">
        <f t="shared" si="0"/>
        <v>0</v>
      </c>
      <c r="Q14" s="23">
        <f t="shared" si="0"/>
        <v>2300</v>
      </c>
      <c r="R14" s="23">
        <f t="shared" si="0"/>
        <v>0</v>
      </c>
      <c r="S14" s="23">
        <f t="shared" si="0"/>
        <v>0</v>
      </c>
      <c r="T14" s="258"/>
      <c r="U14" s="22"/>
      <c r="V14" s="127"/>
      <c r="W14" s="134"/>
      <c r="X14" s="26"/>
      <c r="Y14" s="26"/>
      <c r="Z14" s="26"/>
      <c r="AA14" s="26"/>
      <c r="AB14" s="26"/>
      <c r="AC14" s="26"/>
      <c r="AD14" s="26"/>
    </row>
    <row r="15" spans="1:30" s="38" customFormat="1" ht="23.25" customHeight="1">
      <c r="A15" s="28">
        <v>1</v>
      </c>
      <c r="B15" s="29" t="s">
        <v>34</v>
      </c>
      <c r="C15" s="30"/>
      <c r="D15" s="31"/>
      <c r="E15" s="31"/>
      <c r="F15" s="32"/>
      <c r="G15" s="31"/>
      <c r="H15" s="33"/>
      <c r="I15" s="31"/>
      <c r="J15" s="34"/>
      <c r="K15" s="35">
        <f t="shared" ref="K15:P15" si="1">K34</f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>Q34</f>
        <v>0</v>
      </c>
      <c r="R15" s="35">
        <f>R34</f>
        <v>0</v>
      </c>
      <c r="S15" s="35">
        <f>S34</f>
        <v>0</v>
      </c>
      <c r="T15" s="35"/>
      <c r="U15" s="30"/>
      <c r="V15" s="128"/>
      <c r="W15" s="134"/>
      <c r="X15" s="37"/>
      <c r="Y15" s="37"/>
      <c r="Z15" s="37"/>
      <c r="AA15" s="37"/>
      <c r="AB15" s="37"/>
      <c r="AC15" s="37"/>
      <c r="AD15" s="37"/>
    </row>
    <row r="16" spans="1:30" s="38" customFormat="1" ht="21" customHeight="1">
      <c r="A16" s="28">
        <v>2</v>
      </c>
      <c r="B16" s="29" t="s">
        <v>35</v>
      </c>
      <c r="C16" s="30"/>
      <c r="D16" s="31"/>
      <c r="E16" s="31"/>
      <c r="F16" s="32"/>
      <c r="G16" s="31"/>
      <c r="H16" s="33"/>
      <c r="I16" s="31"/>
      <c r="J16" s="34"/>
      <c r="K16" s="108">
        <f t="shared" ref="K16:S16" si="2">K47+K54+K58+K62+K67</f>
        <v>8408</v>
      </c>
      <c r="L16" s="108">
        <f t="shared" si="2"/>
        <v>8408</v>
      </c>
      <c r="M16" s="108">
        <f t="shared" si="2"/>
        <v>0</v>
      </c>
      <c r="N16" s="108">
        <f t="shared" si="2"/>
        <v>7764</v>
      </c>
      <c r="O16" s="108">
        <f t="shared" si="2"/>
        <v>0</v>
      </c>
      <c r="P16" s="108">
        <f t="shared" si="2"/>
        <v>0</v>
      </c>
      <c r="Q16" s="108">
        <f>Q47+Q54+Q58+Q62+Q67+Q77</f>
        <v>2300</v>
      </c>
      <c r="R16" s="108">
        <f t="shared" si="2"/>
        <v>0</v>
      </c>
      <c r="S16" s="108">
        <f t="shared" si="2"/>
        <v>0</v>
      </c>
      <c r="T16" s="108"/>
      <c r="U16" s="35"/>
      <c r="V16" s="128"/>
      <c r="W16" s="134"/>
      <c r="X16" s="37"/>
      <c r="Y16" s="37"/>
      <c r="Z16" s="37"/>
      <c r="AA16" s="37"/>
      <c r="AB16" s="37"/>
      <c r="AC16" s="37"/>
      <c r="AD16" s="37"/>
    </row>
    <row r="17" spans="1:30" s="38" customFormat="1" ht="24" customHeight="1">
      <c r="A17" s="28">
        <v>3</v>
      </c>
      <c r="B17" s="29" t="s">
        <v>36</v>
      </c>
      <c r="C17" s="30"/>
      <c r="D17" s="31"/>
      <c r="E17" s="31"/>
      <c r="F17" s="32"/>
      <c r="G17" s="31"/>
      <c r="H17" s="33"/>
      <c r="I17" s="31"/>
      <c r="J17" s="34"/>
      <c r="K17" s="35">
        <f t="shared" ref="K17:S17" si="3">K50+K56+K60+K65+K70</f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>Q50+Q56+Q60+Q65+Q70</f>
        <v>0</v>
      </c>
      <c r="R17" s="35">
        <f t="shared" si="3"/>
        <v>0</v>
      </c>
      <c r="S17" s="35">
        <f t="shared" si="3"/>
        <v>0</v>
      </c>
      <c r="T17" s="35"/>
      <c r="U17" s="35">
        <f>U60+U65+U70+U85</f>
        <v>0</v>
      </c>
      <c r="V17" s="128"/>
      <c r="W17" s="134"/>
      <c r="X17" s="37"/>
      <c r="Y17" s="37"/>
      <c r="Z17" s="37"/>
      <c r="AA17" s="37"/>
      <c r="AB17" s="37"/>
      <c r="AC17" s="37"/>
      <c r="AD17" s="37"/>
    </row>
    <row r="18" spans="1:30" s="38" customFormat="1" ht="23.25">
      <c r="A18" s="28">
        <v>4</v>
      </c>
      <c r="B18" s="29" t="s">
        <v>12</v>
      </c>
      <c r="C18" s="30"/>
      <c r="D18" s="31"/>
      <c r="E18" s="31"/>
      <c r="F18" s="32"/>
      <c r="G18" s="31"/>
      <c r="H18" s="33"/>
      <c r="I18" s="31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28"/>
      <c r="W18" s="134"/>
      <c r="X18" s="37"/>
      <c r="Y18" s="37"/>
      <c r="Z18" s="37"/>
      <c r="AA18" s="37"/>
      <c r="AB18" s="37"/>
      <c r="AC18" s="37"/>
      <c r="AD18" s="37"/>
    </row>
    <row r="19" spans="1:30" s="38" customFormat="1" ht="25.5" customHeight="1">
      <c r="A19" s="28">
        <v>5</v>
      </c>
      <c r="B19" s="29" t="s">
        <v>37</v>
      </c>
      <c r="C19" s="30"/>
      <c r="D19" s="31"/>
      <c r="E19" s="31"/>
      <c r="F19" s="32"/>
      <c r="G19" s="31"/>
      <c r="H19" s="33"/>
      <c r="I19" s="31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28"/>
      <c r="W19" s="134"/>
      <c r="X19" s="37"/>
      <c r="Y19" s="37"/>
      <c r="Z19" s="37"/>
      <c r="AA19" s="37"/>
      <c r="AB19" s="37"/>
      <c r="AC19" s="37"/>
      <c r="AD19" s="37"/>
    </row>
    <row r="20" spans="1:30" s="27" customFormat="1" ht="32.25" customHeight="1">
      <c r="A20" s="40" t="s">
        <v>2</v>
      </c>
      <c r="B20" s="39" t="s">
        <v>38</v>
      </c>
      <c r="C20" s="30"/>
      <c r="D20" s="42"/>
      <c r="E20" s="42"/>
      <c r="F20" s="43"/>
      <c r="G20" s="42"/>
      <c r="H20" s="44"/>
      <c r="I20" s="42"/>
      <c r="J20" s="34"/>
      <c r="K20" s="36">
        <f t="shared" ref="K20:S20" si="4">SUM(K21:K31)</f>
        <v>44825</v>
      </c>
      <c r="L20" s="36">
        <f t="shared" si="4"/>
        <v>44825</v>
      </c>
      <c r="M20" s="36">
        <f t="shared" si="4"/>
        <v>0</v>
      </c>
      <c r="N20" s="36">
        <f t="shared" si="4"/>
        <v>9443</v>
      </c>
      <c r="O20" s="36">
        <f t="shared" si="4"/>
        <v>0</v>
      </c>
      <c r="P20" s="36">
        <f t="shared" si="4"/>
        <v>0</v>
      </c>
      <c r="Q20" s="36">
        <f t="shared" si="4"/>
        <v>2300</v>
      </c>
      <c r="R20" s="36">
        <f t="shared" si="4"/>
        <v>0</v>
      </c>
      <c r="S20" s="36">
        <f t="shared" si="4"/>
        <v>0</v>
      </c>
      <c r="T20" s="36"/>
      <c r="U20" s="36"/>
      <c r="V20" s="127"/>
      <c r="W20" s="134"/>
      <c r="X20" s="26"/>
      <c r="Y20" s="26"/>
      <c r="Z20" s="26"/>
      <c r="AA20" s="26"/>
      <c r="AB20" s="26"/>
      <c r="AC20" s="26"/>
      <c r="AD20" s="26"/>
    </row>
    <row r="21" spans="1:30" s="38" customFormat="1" ht="23.25">
      <c r="A21" s="28">
        <v>1</v>
      </c>
      <c r="B21" s="29" t="s">
        <v>3</v>
      </c>
      <c r="C21" s="30"/>
      <c r="D21" s="31"/>
      <c r="E21" s="31"/>
      <c r="F21" s="32"/>
      <c r="G21" s="31"/>
      <c r="H21" s="33"/>
      <c r="I21" s="31"/>
      <c r="J21" s="34"/>
      <c r="K21" s="35">
        <f t="shared" ref="K21:Q21" si="5">K35+K46</f>
        <v>4463</v>
      </c>
      <c r="L21" s="35">
        <f t="shared" si="5"/>
        <v>4463</v>
      </c>
      <c r="M21" s="35">
        <f t="shared" si="5"/>
        <v>0</v>
      </c>
      <c r="N21" s="35">
        <f t="shared" si="5"/>
        <v>3874</v>
      </c>
      <c r="O21" s="108">
        <f t="shared" si="5"/>
        <v>0</v>
      </c>
      <c r="P21" s="108">
        <f t="shared" si="5"/>
        <v>0</v>
      </c>
      <c r="Q21" s="108">
        <f t="shared" si="5"/>
        <v>1000</v>
      </c>
      <c r="R21" s="47"/>
      <c r="S21" s="47"/>
      <c r="T21" s="47"/>
      <c r="U21" s="35">
        <f>U46</f>
        <v>0</v>
      </c>
      <c r="V21" s="129"/>
      <c r="W21" s="134"/>
      <c r="X21" s="24"/>
      <c r="Y21" s="24"/>
      <c r="Z21" s="37"/>
      <c r="AA21" s="37"/>
      <c r="AB21" s="37"/>
      <c r="AC21" s="37"/>
      <c r="AD21" s="37"/>
    </row>
    <row r="22" spans="1:30" s="38" customFormat="1" ht="23.25">
      <c r="A22" s="28">
        <v>2</v>
      </c>
      <c r="B22" s="29" t="s">
        <v>4</v>
      </c>
      <c r="C22" s="30"/>
      <c r="D22" s="31"/>
      <c r="E22" s="31"/>
      <c r="F22" s="32"/>
      <c r="G22" s="31"/>
      <c r="H22" s="33"/>
      <c r="I22" s="31"/>
      <c r="J22" s="34"/>
      <c r="K22" s="35">
        <f t="shared" ref="K22:Q22" si="6">K36+K53</f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108">
        <f t="shared" si="6"/>
        <v>0</v>
      </c>
      <c r="P22" s="108">
        <f t="shared" si="6"/>
        <v>0</v>
      </c>
      <c r="Q22" s="108">
        <f t="shared" si="6"/>
        <v>0</v>
      </c>
      <c r="R22" s="47"/>
      <c r="S22" s="47"/>
      <c r="T22" s="47"/>
      <c r="U22" s="35">
        <f>U53</f>
        <v>0</v>
      </c>
      <c r="V22" s="129"/>
      <c r="W22" s="134"/>
      <c r="X22" s="24"/>
      <c r="Y22" s="37"/>
      <c r="Z22" s="37"/>
      <c r="AA22" s="37"/>
      <c r="AB22" s="37"/>
      <c r="AC22" s="37"/>
      <c r="AD22" s="37"/>
    </row>
    <row r="23" spans="1:30" s="38" customFormat="1" ht="23.25">
      <c r="A23" s="28">
        <v>3</v>
      </c>
      <c r="B23" s="29" t="s">
        <v>5</v>
      </c>
      <c r="C23" s="30"/>
      <c r="D23" s="31"/>
      <c r="E23" s="31"/>
      <c r="F23" s="32"/>
      <c r="G23" s="31"/>
      <c r="H23" s="33"/>
      <c r="I23" s="31"/>
      <c r="J23" s="34"/>
      <c r="K23" s="35">
        <f t="shared" ref="K23:Q23" si="7">K38+K57</f>
        <v>0</v>
      </c>
      <c r="L23" s="35">
        <f t="shared" si="7"/>
        <v>0</v>
      </c>
      <c r="M23" s="35">
        <f t="shared" si="7"/>
        <v>0</v>
      </c>
      <c r="N23" s="35">
        <f t="shared" si="7"/>
        <v>0</v>
      </c>
      <c r="O23" s="108">
        <f t="shared" si="7"/>
        <v>0</v>
      </c>
      <c r="P23" s="108">
        <f t="shared" si="7"/>
        <v>0</v>
      </c>
      <c r="Q23" s="108">
        <f t="shared" si="7"/>
        <v>0</v>
      </c>
      <c r="R23" s="47"/>
      <c r="S23" s="47"/>
      <c r="T23" s="47"/>
      <c r="U23" s="30"/>
      <c r="V23" s="129"/>
      <c r="W23" s="134"/>
      <c r="X23" s="24"/>
      <c r="Y23" s="37"/>
      <c r="Z23" s="37"/>
      <c r="AA23" s="37"/>
      <c r="AB23" s="37"/>
      <c r="AC23" s="37"/>
      <c r="AD23" s="37"/>
    </row>
    <row r="24" spans="1:30" s="38" customFormat="1" ht="23.25">
      <c r="A24" s="28">
        <v>4</v>
      </c>
      <c r="B24" s="29" t="s">
        <v>6</v>
      </c>
      <c r="C24" s="30"/>
      <c r="D24" s="31"/>
      <c r="E24" s="31"/>
      <c r="F24" s="32"/>
      <c r="G24" s="31"/>
      <c r="H24" s="33"/>
      <c r="I24" s="31"/>
      <c r="J24" s="34"/>
      <c r="K24" s="35">
        <f t="shared" ref="K24:Q24" si="8">K39+K61</f>
        <v>0</v>
      </c>
      <c r="L24" s="35">
        <f t="shared" si="8"/>
        <v>0</v>
      </c>
      <c r="M24" s="35">
        <f t="shared" si="8"/>
        <v>0</v>
      </c>
      <c r="N24" s="35">
        <f t="shared" si="8"/>
        <v>0</v>
      </c>
      <c r="O24" s="108">
        <f t="shared" si="8"/>
        <v>0</v>
      </c>
      <c r="P24" s="108">
        <f t="shared" si="8"/>
        <v>0</v>
      </c>
      <c r="Q24" s="108">
        <f t="shared" si="8"/>
        <v>0</v>
      </c>
      <c r="R24" s="47"/>
      <c r="S24" s="47"/>
      <c r="T24" s="47"/>
      <c r="U24" s="30"/>
      <c r="V24" s="129"/>
      <c r="W24" s="134"/>
      <c r="X24" s="24"/>
      <c r="Y24" s="37"/>
      <c r="Z24" s="37"/>
      <c r="AA24" s="37"/>
      <c r="AB24" s="37"/>
      <c r="AC24" s="37"/>
      <c r="AD24" s="37"/>
    </row>
    <row r="25" spans="1:30" s="38" customFormat="1" ht="23.25">
      <c r="A25" s="28">
        <v>5</v>
      </c>
      <c r="B25" s="29" t="s">
        <v>7</v>
      </c>
      <c r="C25" s="30"/>
      <c r="D25" s="31"/>
      <c r="E25" s="31"/>
      <c r="F25" s="32"/>
      <c r="G25" s="31"/>
      <c r="H25" s="33"/>
      <c r="I25" s="31"/>
      <c r="J25" s="34"/>
      <c r="K25" s="35">
        <f t="shared" ref="K25:S25" si="9">K40+K66</f>
        <v>3945</v>
      </c>
      <c r="L25" s="35">
        <f t="shared" si="9"/>
        <v>3945</v>
      </c>
      <c r="M25" s="35">
        <f t="shared" si="9"/>
        <v>0</v>
      </c>
      <c r="N25" s="35">
        <f t="shared" si="9"/>
        <v>3890</v>
      </c>
      <c r="O25" s="108">
        <f t="shared" si="9"/>
        <v>0</v>
      </c>
      <c r="P25" s="108">
        <f t="shared" si="9"/>
        <v>0</v>
      </c>
      <c r="Q25" s="108">
        <f t="shared" si="9"/>
        <v>1200</v>
      </c>
      <c r="R25" s="108">
        <f t="shared" si="9"/>
        <v>0</v>
      </c>
      <c r="S25" s="108">
        <f t="shared" si="9"/>
        <v>0</v>
      </c>
      <c r="T25" s="108"/>
      <c r="U25" s="30"/>
      <c r="V25" s="129"/>
      <c r="W25" s="134"/>
      <c r="X25" s="24"/>
      <c r="Y25" s="37"/>
      <c r="Z25" s="37"/>
      <c r="AA25" s="37"/>
      <c r="AB25" s="37"/>
      <c r="AC25" s="37"/>
      <c r="AD25" s="37"/>
    </row>
    <row r="26" spans="1:30" s="38" customFormat="1" ht="30" customHeight="1">
      <c r="A26" s="28">
        <v>6</v>
      </c>
      <c r="B26" s="29" t="s">
        <v>8</v>
      </c>
      <c r="C26" s="30"/>
      <c r="D26" s="31"/>
      <c r="E26" s="31"/>
      <c r="F26" s="32"/>
      <c r="G26" s="31"/>
      <c r="H26" s="33"/>
      <c r="I26" s="31"/>
      <c r="J26" s="34"/>
      <c r="K26" s="35">
        <f>K41+K73</f>
        <v>0</v>
      </c>
      <c r="L26" s="35">
        <f>L41+L73</f>
        <v>0</v>
      </c>
      <c r="M26" s="35">
        <f>M41+M73</f>
        <v>0</v>
      </c>
      <c r="N26" s="35">
        <f>N41+N73</f>
        <v>0</v>
      </c>
      <c r="O26" s="47">
        <f>O41+O73</f>
        <v>0</v>
      </c>
      <c r="P26" s="47"/>
      <c r="Q26" s="47"/>
      <c r="R26" s="47"/>
      <c r="S26" s="47"/>
      <c r="T26" s="47"/>
      <c r="U26" s="30"/>
      <c r="V26" s="129"/>
      <c r="W26" s="134"/>
      <c r="X26" s="24"/>
      <c r="Y26" s="37"/>
      <c r="Z26" s="37"/>
      <c r="AA26" s="37"/>
      <c r="AB26" s="37"/>
      <c r="AC26" s="37"/>
      <c r="AD26" s="37"/>
    </row>
    <row r="27" spans="1:30" s="38" customFormat="1" ht="23.25">
      <c r="A27" s="28">
        <v>7</v>
      </c>
      <c r="B27" s="29" t="s">
        <v>9</v>
      </c>
      <c r="C27" s="30"/>
      <c r="D27" s="31"/>
      <c r="E27" s="31"/>
      <c r="F27" s="32"/>
      <c r="G27" s="31"/>
      <c r="H27" s="33"/>
      <c r="I27" s="31"/>
      <c r="J27" s="34"/>
      <c r="K27" s="35">
        <f t="shared" ref="K27:Q27" si="10">K42+K76</f>
        <v>36417</v>
      </c>
      <c r="L27" s="35">
        <f t="shared" si="10"/>
        <v>36417</v>
      </c>
      <c r="M27" s="35">
        <f t="shared" si="10"/>
        <v>0</v>
      </c>
      <c r="N27" s="35">
        <f t="shared" si="10"/>
        <v>1679</v>
      </c>
      <c r="O27" s="35">
        <f t="shared" si="10"/>
        <v>0</v>
      </c>
      <c r="P27" s="35">
        <f t="shared" si="10"/>
        <v>0</v>
      </c>
      <c r="Q27" s="35">
        <f t="shared" si="10"/>
        <v>100</v>
      </c>
      <c r="R27" s="47"/>
      <c r="S27" s="47"/>
      <c r="T27" s="47"/>
      <c r="U27" s="30"/>
      <c r="V27" s="129"/>
      <c r="W27" s="134"/>
      <c r="X27" s="24"/>
      <c r="Y27" s="37"/>
      <c r="Z27" s="37"/>
      <c r="AA27" s="37"/>
      <c r="AB27" s="37"/>
      <c r="AC27" s="37"/>
      <c r="AD27" s="37"/>
    </row>
    <row r="28" spans="1:30" s="38" customFormat="1" ht="23.25">
      <c r="A28" s="28">
        <v>8</v>
      </c>
      <c r="B28" s="29" t="s">
        <v>10</v>
      </c>
      <c r="C28" s="30"/>
      <c r="D28" s="31"/>
      <c r="E28" s="31"/>
      <c r="F28" s="32"/>
      <c r="G28" s="31"/>
      <c r="H28" s="33"/>
      <c r="I28" s="31"/>
      <c r="J28" s="34"/>
      <c r="K28" s="35">
        <f>K43+K80</f>
        <v>0</v>
      </c>
      <c r="L28" s="35">
        <f>L43+L80</f>
        <v>0</v>
      </c>
      <c r="M28" s="35">
        <f>M43+M80</f>
        <v>0</v>
      </c>
      <c r="N28" s="35">
        <f>N43+N80</f>
        <v>0</v>
      </c>
      <c r="O28" s="47">
        <f>O43+O80</f>
        <v>0</v>
      </c>
      <c r="P28" s="47"/>
      <c r="Q28" s="47"/>
      <c r="R28" s="47"/>
      <c r="S28" s="47"/>
      <c r="T28" s="47"/>
      <c r="U28" s="30"/>
      <c r="V28" s="129"/>
      <c r="W28" s="134"/>
      <c r="X28" s="24"/>
      <c r="Y28" s="37"/>
      <c r="Z28" s="37"/>
      <c r="AA28" s="37"/>
      <c r="AB28" s="37"/>
      <c r="AC28" s="37"/>
      <c r="AD28" s="37"/>
    </row>
    <row r="29" spans="1:30" s="38" customFormat="1" ht="23.25">
      <c r="A29" s="28">
        <v>9</v>
      </c>
      <c r="B29" s="29" t="s">
        <v>11</v>
      </c>
      <c r="C29" s="30"/>
      <c r="D29" s="31"/>
      <c r="E29" s="31"/>
      <c r="F29" s="32"/>
      <c r="G29" s="31"/>
      <c r="H29" s="33"/>
      <c r="I29" s="31"/>
      <c r="J29" s="34"/>
      <c r="K29" s="35">
        <f>K44+K83</f>
        <v>0</v>
      </c>
      <c r="L29" s="35">
        <f>L44+L83</f>
        <v>0</v>
      </c>
      <c r="M29" s="35">
        <f>M44+M83</f>
        <v>0</v>
      </c>
      <c r="N29" s="35">
        <f>N44+N83</f>
        <v>0</v>
      </c>
      <c r="O29" s="47">
        <f>O44+O83</f>
        <v>0</v>
      </c>
      <c r="P29" s="47"/>
      <c r="Q29" s="47"/>
      <c r="R29" s="47"/>
      <c r="S29" s="47"/>
      <c r="T29" s="47"/>
      <c r="U29" s="30"/>
      <c r="V29" s="129"/>
      <c r="W29" s="134"/>
      <c r="X29" s="24"/>
      <c r="Y29" s="37"/>
      <c r="Z29" s="37"/>
      <c r="AA29" s="37"/>
      <c r="AB29" s="37"/>
      <c r="AC29" s="37"/>
      <c r="AD29" s="37"/>
    </row>
    <row r="30" spans="1:30" s="38" customFormat="1" ht="23.25">
      <c r="A30" s="28"/>
      <c r="B30" s="29" t="s">
        <v>12</v>
      </c>
      <c r="C30" s="30"/>
      <c r="D30" s="31"/>
      <c r="E30" s="31"/>
      <c r="F30" s="32"/>
      <c r="G30" s="31"/>
      <c r="H30" s="33"/>
      <c r="I30" s="31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0"/>
      <c r="V30" s="129"/>
      <c r="W30" s="134"/>
      <c r="X30" s="24"/>
      <c r="Y30" s="37"/>
      <c r="Z30" s="37"/>
      <c r="AA30" s="37"/>
      <c r="AB30" s="37"/>
      <c r="AC30" s="37"/>
      <c r="AD30" s="37"/>
    </row>
    <row r="31" spans="1:30" s="38" customFormat="1" ht="23.25">
      <c r="A31" s="40"/>
      <c r="B31" s="39" t="s">
        <v>37</v>
      </c>
      <c r="C31" s="41"/>
      <c r="D31" s="42"/>
      <c r="E31" s="42"/>
      <c r="F31" s="43"/>
      <c r="G31" s="42"/>
      <c r="H31" s="44"/>
      <c r="I31" s="42"/>
      <c r="J31" s="4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0"/>
      <c r="V31" s="128"/>
      <c r="W31" s="134"/>
      <c r="X31" s="24"/>
      <c r="Y31" s="37"/>
      <c r="Z31" s="37"/>
      <c r="AA31" s="37"/>
      <c r="AB31" s="37"/>
      <c r="AC31" s="37"/>
      <c r="AD31" s="37"/>
    </row>
    <row r="32" spans="1:30" s="27" customFormat="1" ht="23.25">
      <c r="A32" s="40"/>
      <c r="B32" s="39" t="s">
        <v>39</v>
      </c>
      <c r="C32" s="30"/>
      <c r="D32" s="42"/>
      <c r="E32" s="42"/>
      <c r="F32" s="43"/>
      <c r="G32" s="42"/>
      <c r="H32" s="44"/>
      <c r="I32" s="42"/>
      <c r="J32" s="3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1"/>
      <c r="V32" s="127"/>
      <c r="W32" s="134"/>
      <c r="X32" s="26"/>
      <c r="Y32" s="26"/>
      <c r="Z32" s="26"/>
      <c r="AA32" s="26"/>
      <c r="AB32" s="26"/>
      <c r="AC32" s="26"/>
      <c r="AD32" s="26"/>
    </row>
    <row r="33" spans="1:30" s="27" customFormat="1" ht="32.25" customHeight="1">
      <c r="A33" s="40" t="s">
        <v>13</v>
      </c>
      <c r="B33" s="39" t="s">
        <v>38</v>
      </c>
      <c r="C33" s="30"/>
      <c r="D33" s="42"/>
      <c r="E33" s="42"/>
      <c r="F33" s="43"/>
      <c r="G33" s="42"/>
      <c r="H33" s="44"/>
      <c r="I33" s="42"/>
      <c r="J33" s="34"/>
      <c r="K33" s="36">
        <f t="shared" ref="K33:S33" si="11">K34+K45+K87+K88</f>
        <v>44825</v>
      </c>
      <c r="L33" s="36">
        <f t="shared" si="11"/>
        <v>44825</v>
      </c>
      <c r="M33" s="36">
        <f t="shared" si="11"/>
        <v>0</v>
      </c>
      <c r="N33" s="36">
        <f t="shared" si="11"/>
        <v>9443</v>
      </c>
      <c r="O33" s="36">
        <f t="shared" si="11"/>
        <v>0</v>
      </c>
      <c r="P33" s="36">
        <f t="shared" si="11"/>
        <v>0</v>
      </c>
      <c r="Q33" s="36">
        <f t="shared" si="11"/>
        <v>2300</v>
      </c>
      <c r="R33" s="36">
        <f t="shared" si="11"/>
        <v>0</v>
      </c>
      <c r="S33" s="36">
        <f t="shared" si="11"/>
        <v>0</v>
      </c>
      <c r="T33" s="36"/>
      <c r="U33" s="41"/>
      <c r="V33" s="127"/>
      <c r="W33" s="134"/>
      <c r="X33" s="26"/>
      <c r="Y33" s="26"/>
      <c r="Z33" s="26"/>
      <c r="AA33" s="26"/>
      <c r="AB33" s="26"/>
      <c r="AC33" s="26"/>
      <c r="AD33" s="26"/>
    </row>
    <row r="34" spans="1:30" s="27" customFormat="1" ht="23.25" customHeight="1">
      <c r="A34" s="40" t="s">
        <v>40</v>
      </c>
      <c r="B34" s="39" t="s">
        <v>41</v>
      </c>
      <c r="C34" s="44"/>
      <c r="D34" s="42"/>
      <c r="E34" s="42"/>
      <c r="F34" s="43"/>
      <c r="G34" s="42"/>
      <c r="H34" s="44"/>
      <c r="I34" s="42"/>
      <c r="J34" s="34"/>
      <c r="K34" s="36">
        <f t="shared" ref="K34:P34" si="12">K35+K36+K38+K39+K40+K41+K42+K43+K44</f>
        <v>0</v>
      </c>
      <c r="L34" s="36">
        <f t="shared" si="12"/>
        <v>0</v>
      </c>
      <c r="M34" s="36">
        <f t="shared" si="12"/>
        <v>0</v>
      </c>
      <c r="N34" s="36">
        <f t="shared" si="12"/>
        <v>0</v>
      </c>
      <c r="O34" s="36">
        <f t="shared" si="12"/>
        <v>0</v>
      </c>
      <c r="P34" s="36">
        <f t="shared" si="12"/>
        <v>0</v>
      </c>
      <c r="Q34" s="36">
        <f>Q35+Q36+Q38+Q39+Q40+Q41+Q42+Q43+Q44</f>
        <v>0</v>
      </c>
      <c r="R34" s="36">
        <f>R35+R36+R38+R39+R40+R41+R42+R43+R44</f>
        <v>0</v>
      </c>
      <c r="S34" s="36">
        <f>S35+S36+S38+S39+S40+S41+S42+S43+S44</f>
        <v>0</v>
      </c>
      <c r="T34" s="36"/>
      <c r="U34" s="41"/>
      <c r="V34" s="127"/>
      <c r="W34" s="134"/>
      <c r="X34" s="26"/>
      <c r="Y34" s="26"/>
      <c r="Z34" s="26"/>
      <c r="AA34" s="26"/>
      <c r="AB34" s="26"/>
      <c r="AC34" s="26"/>
      <c r="AD34" s="26"/>
    </row>
    <row r="35" spans="1:30" s="27" customFormat="1" ht="23.25">
      <c r="A35" s="40" t="s">
        <v>42</v>
      </c>
      <c r="B35" s="39" t="s">
        <v>43</v>
      </c>
      <c r="C35" s="44"/>
      <c r="D35" s="42"/>
      <c r="E35" s="42"/>
      <c r="F35" s="43"/>
      <c r="G35" s="42"/>
      <c r="H35" s="44"/>
      <c r="I35" s="42"/>
      <c r="J35" s="34"/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/>
      <c r="U35" s="41"/>
      <c r="V35" s="127"/>
      <c r="W35" s="134"/>
      <c r="X35" s="26"/>
      <c r="Y35" s="26"/>
      <c r="Z35" s="26"/>
      <c r="AA35" s="26"/>
      <c r="AB35" s="26"/>
      <c r="AC35" s="26"/>
      <c r="AD35" s="26"/>
    </row>
    <row r="36" spans="1:30" s="27" customFormat="1" ht="23.25">
      <c r="A36" s="40" t="s">
        <v>44</v>
      </c>
      <c r="B36" s="39" t="s">
        <v>45</v>
      </c>
      <c r="C36" s="44"/>
      <c r="D36" s="42"/>
      <c r="E36" s="42"/>
      <c r="F36" s="43"/>
      <c r="G36" s="42"/>
      <c r="H36" s="44"/>
      <c r="I36" s="42"/>
      <c r="J36" s="34"/>
      <c r="K36" s="36">
        <f t="shared" ref="K36:S36" si="13">K37</f>
        <v>0</v>
      </c>
      <c r="L36" s="36">
        <f t="shared" si="13"/>
        <v>0</v>
      </c>
      <c r="M36" s="36">
        <f t="shared" si="13"/>
        <v>0</v>
      </c>
      <c r="N36" s="36">
        <f t="shared" si="13"/>
        <v>0</v>
      </c>
      <c r="O36" s="36">
        <f t="shared" si="13"/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/>
      <c r="U36" s="41"/>
      <c r="V36" s="127"/>
      <c r="W36" s="134"/>
      <c r="X36" s="26"/>
      <c r="Y36" s="26"/>
      <c r="Z36" s="26"/>
      <c r="AA36" s="26"/>
      <c r="AB36" s="26"/>
      <c r="AC36" s="26"/>
      <c r="AD36" s="26"/>
    </row>
    <row r="37" spans="1:30" s="27" customFormat="1" ht="0.75" customHeight="1">
      <c r="A37" s="49"/>
      <c r="B37" s="29"/>
      <c r="C37" s="35"/>
      <c r="D37" s="35"/>
      <c r="E37" s="30"/>
      <c r="F37" s="48"/>
      <c r="G37" s="35"/>
      <c r="H37" s="35"/>
      <c r="I37" s="35"/>
      <c r="J37" s="3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3"/>
      <c r="V37" s="132"/>
      <c r="W37" s="134"/>
      <c r="X37" s="26"/>
      <c r="Y37" s="26"/>
      <c r="Z37" s="26"/>
      <c r="AA37" s="26"/>
      <c r="AB37" s="26"/>
      <c r="AC37" s="26"/>
      <c r="AD37" s="26"/>
    </row>
    <row r="38" spans="1:30" s="27" customFormat="1" ht="25.5" customHeight="1">
      <c r="A38" s="40" t="s">
        <v>46</v>
      </c>
      <c r="B38" s="39" t="s">
        <v>47</v>
      </c>
      <c r="C38" s="44"/>
      <c r="D38" s="42"/>
      <c r="E38" s="42"/>
      <c r="F38" s="43"/>
      <c r="G38" s="42"/>
      <c r="H38" s="44"/>
      <c r="I38" s="42"/>
      <c r="J38" s="34"/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/>
      <c r="Q38" s="51">
        <v>0</v>
      </c>
      <c r="R38" s="51"/>
      <c r="S38" s="51"/>
      <c r="T38" s="51"/>
      <c r="U38" s="51"/>
      <c r="V38" s="132"/>
      <c r="W38" s="134"/>
      <c r="X38" s="26"/>
      <c r="Y38" s="26"/>
      <c r="Z38" s="26"/>
      <c r="AA38" s="26"/>
      <c r="AB38" s="26"/>
      <c r="AC38" s="26"/>
      <c r="AD38" s="26"/>
    </row>
    <row r="39" spans="1:30" s="38" customFormat="1" ht="23.25">
      <c r="A39" s="40" t="s">
        <v>48</v>
      </c>
      <c r="B39" s="39" t="s">
        <v>49</v>
      </c>
      <c r="C39" s="44"/>
      <c r="D39" s="42"/>
      <c r="E39" s="42"/>
      <c r="F39" s="43"/>
      <c r="G39" s="42"/>
      <c r="H39" s="44"/>
      <c r="I39" s="42"/>
      <c r="J39" s="34"/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/>
      <c r="U39" s="51">
        <v>0</v>
      </c>
      <c r="V39" s="132"/>
      <c r="W39" s="134"/>
      <c r="X39" s="37"/>
      <c r="Y39" s="37"/>
      <c r="Z39" s="37"/>
      <c r="AA39" s="37"/>
      <c r="AB39" s="37"/>
      <c r="AC39" s="37"/>
      <c r="AD39" s="37"/>
    </row>
    <row r="40" spans="1:30" s="38" customFormat="1" ht="23.25">
      <c r="A40" s="40" t="s">
        <v>50</v>
      </c>
      <c r="B40" s="39" t="s">
        <v>51</v>
      </c>
      <c r="C40" s="30"/>
      <c r="D40" s="42"/>
      <c r="E40" s="34"/>
      <c r="F40" s="32"/>
      <c r="G40" s="30"/>
      <c r="H40" s="33"/>
      <c r="I40" s="30"/>
      <c r="J40" s="41"/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/>
      <c r="U40" s="51">
        <v>0</v>
      </c>
      <c r="V40" s="132"/>
      <c r="W40" s="134"/>
      <c r="X40" s="37"/>
      <c r="Y40" s="37"/>
      <c r="Z40" s="37"/>
      <c r="AA40" s="37"/>
      <c r="AB40" s="37"/>
      <c r="AC40" s="37"/>
      <c r="AD40" s="37"/>
    </row>
    <row r="41" spans="1:30" s="38" customFormat="1" ht="31.5">
      <c r="A41" s="40" t="s">
        <v>54</v>
      </c>
      <c r="B41" s="39" t="s">
        <v>55</v>
      </c>
      <c r="C41" s="45"/>
      <c r="D41" s="41"/>
      <c r="E41" s="45"/>
      <c r="F41" s="43"/>
      <c r="G41" s="42"/>
      <c r="H41" s="44"/>
      <c r="I41" s="53"/>
      <c r="J41" s="34"/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/>
      <c r="Q41" s="51">
        <v>0</v>
      </c>
      <c r="R41" s="51"/>
      <c r="S41" s="51"/>
      <c r="T41" s="51"/>
      <c r="U41" s="51"/>
      <c r="V41" s="132"/>
      <c r="W41" s="134"/>
      <c r="X41" s="37"/>
      <c r="Y41" s="37"/>
      <c r="Z41" s="37"/>
      <c r="AA41" s="37"/>
      <c r="AB41" s="37"/>
      <c r="AC41" s="37"/>
      <c r="AD41" s="37"/>
    </row>
    <row r="42" spans="1:30" s="38" customFormat="1" ht="23.25">
      <c r="A42" s="40" t="s">
        <v>56</v>
      </c>
      <c r="B42" s="54" t="s">
        <v>57</v>
      </c>
      <c r="C42" s="31"/>
      <c r="D42" s="30"/>
      <c r="E42" s="34"/>
      <c r="F42" s="55"/>
      <c r="G42" s="30"/>
      <c r="H42" s="56"/>
      <c r="I42" s="30"/>
      <c r="J42" s="30"/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/>
      <c r="Q42" s="57">
        <v>0</v>
      </c>
      <c r="R42" s="57"/>
      <c r="S42" s="57"/>
      <c r="T42" s="57"/>
      <c r="U42" s="30"/>
      <c r="V42" s="132"/>
      <c r="W42" s="134"/>
      <c r="X42" s="37"/>
      <c r="Y42" s="37"/>
      <c r="Z42" s="37"/>
      <c r="AA42" s="37"/>
      <c r="AB42" s="37"/>
      <c r="AC42" s="37"/>
      <c r="AD42" s="37"/>
    </row>
    <row r="43" spans="1:30" s="38" customFormat="1" ht="23.25">
      <c r="A43" s="40" t="s">
        <v>58</v>
      </c>
      <c r="B43" s="54" t="s">
        <v>59</v>
      </c>
      <c r="C43" s="31"/>
      <c r="D43" s="30"/>
      <c r="E43" s="34"/>
      <c r="F43" s="55"/>
      <c r="G43" s="30"/>
      <c r="H43" s="56"/>
      <c r="I43" s="30"/>
      <c r="J43" s="30"/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/>
      <c r="Q43" s="58">
        <v>0</v>
      </c>
      <c r="R43" s="58"/>
      <c r="S43" s="58"/>
      <c r="T43" s="58"/>
      <c r="U43" s="30"/>
      <c r="V43" s="132"/>
      <c r="W43" s="134"/>
      <c r="X43" s="37"/>
      <c r="Y43" s="37"/>
      <c r="Z43" s="37"/>
      <c r="AA43" s="37"/>
      <c r="AB43" s="37"/>
      <c r="AC43" s="37"/>
      <c r="AD43" s="37"/>
    </row>
    <row r="44" spans="1:30" s="27" customFormat="1" ht="23.25">
      <c r="A44" s="40" t="s">
        <v>60</v>
      </c>
      <c r="B44" s="54" t="s">
        <v>61</v>
      </c>
      <c r="C44" s="31"/>
      <c r="D44" s="30"/>
      <c r="E44" s="34"/>
      <c r="F44" s="55"/>
      <c r="G44" s="30"/>
      <c r="H44" s="56"/>
      <c r="I44" s="30"/>
      <c r="J44" s="30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/>
      <c r="U44" s="58"/>
      <c r="V44" s="132"/>
      <c r="W44" s="134"/>
      <c r="X44" s="26"/>
      <c r="Y44" s="26"/>
      <c r="Z44" s="26"/>
      <c r="AA44" s="26"/>
      <c r="AB44" s="26"/>
      <c r="AC44" s="26"/>
      <c r="AD44" s="26"/>
    </row>
    <row r="45" spans="1:30" s="38" customFormat="1" ht="28.5">
      <c r="A45" s="40" t="s">
        <v>62</v>
      </c>
      <c r="B45" s="59" t="s">
        <v>63</v>
      </c>
      <c r="C45" s="44"/>
      <c r="D45" s="42"/>
      <c r="E45" s="60"/>
      <c r="F45" s="43"/>
      <c r="G45" s="42"/>
      <c r="H45" s="44"/>
      <c r="I45" s="53"/>
      <c r="J45" s="34"/>
      <c r="K45" s="36">
        <f>K46+K53+K57+K61+K66+K73+K76+K80+K83</f>
        <v>44825</v>
      </c>
      <c r="L45" s="36">
        <f>L46+L53+L57+L61+L66+L73+L76+L80+L83</f>
        <v>44825</v>
      </c>
      <c r="M45" s="36">
        <f>M46+M53+M57+M61+M66+M73+M76+M80+M83</f>
        <v>0</v>
      </c>
      <c r="N45" s="36">
        <f>N46+N53+N57+N61+N66+N73+N76+N80+N83</f>
        <v>9443</v>
      </c>
      <c r="O45" s="36">
        <f>O46+O53+O57+O61+O66+O73+O76+O80+O83</f>
        <v>0</v>
      </c>
      <c r="P45" s="36"/>
      <c r="Q45" s="36">
        <f>Q46+Q53+Q57+Q61+Q66+Q73+Q76+Q80+Q83</f>
        <v>2300</v>
      </c>
      <c r="R45" s="36"/>
      <c r="S45" s="36"/>
      <c r="T45" s="36"/>
      <c r="U45" s="30"/>
      <c r="V45" s="132"/>
      <c r="W45" s="134"/>
      <c r="X45" s="37"/>
      <c r="Y45" s="37"/>
      <c r="Z45" s="37"/>
      <c r="AA45" s="37"/>
      <c r="AB45" s="37"/>
      <c r="AC45" s="37"/>
      <c r="AD45" s="37"/>
    </row>
    <row r="46" spans="1:30" s="38" customFormat="1" ht="23.25">
      <c r="A46" s="40" t="s">
        <v>42</v>
      </c>
      <c r="B46" s="59" t="s">
        <v>43</v>
      </c>
      <c r="C46" s="44"/>
      <c r="D46" s="42"/>
      <c r="E46" s="60"/>
      <c r="F46" s="43"/>
      <c r="G46" s="42"/>
      <c r="H46" s="44"/>
      <c r="I46" s="53"/>
      <c r="J46" s="34"/>
      <c r="K46" s="36">
        <f t="shared" ref="K46:S46" si="14">K47+K50</f>
        <v>4463</v>
      </c>
      <c r="L46" s="36">
        <f t="shared" si="14"/>
        <v>4463</v>
      </c>
      <c r="M46" s="36">
        <f t="shared" si="14"/>
        <v>0</v>
      </c>
      <c r="N46" s="36">
        <f t="shared" si="14"/>
        <v>3874</v>
      </c>
      <c r="O46" s="36">
        <f t="shared" si="14"/>
        <v>0</v>
      </c>
      <c r="P46" s="36">
        <f t="shared" si="14"/>
        <v>0</v>
      </c>
      <c r="Q46" s="36">
        <f t="shared" si="14"/>
        <v>1000</v>
      </c>
      <c r="R46" s="36">
        <f t="shared" si="14"/>
        <v>0</v>
      </c>
      <c r="S46" s="36">
        <f t="shared" si="14"/>
        <v>0</v>
      </c>
      <c r="T46" s="36"/>
      <c r="U46" s="30"/>
      <c r="V46" s="132"/>
      <c r="W46" s="134"/>
      <c r="X46" s="37"/>
      <c r="Y46" s="37"/>
      <c r="Z46" s="37"/>
      <c r="AA46" s="37"/>
      <c r="AB46" s="37"/>
      <c r="AC46" s="37"/>
      <c r="AD46" s="37"/>
    </row>
    <row r="47" spans="1:30" s="38" customFormat="1" ht="15.75" customHeight="1">
      <c r="A47" s="40"/>
      <c r="B47" s="39" t="s">
        <v>64</v>
      </c>
      <c r="C47" s="44"/>
      <c r="D47" s="42"/>
      <c r="E47" s="60"/>
      <c r="F47" s="43"/>
      <c r="G47" s="42"/>
      <c r="H47" s="44"/>
      <c r="I47" s="53"/>
      <c r="J47" s="34"/>
      <c r="K47" s="36">
        <f t="shared" ref="K47:S47" si="15">SUM(K48:K49)</f>
        <v>4463</v>
      </c>
      <c r="L47" s="36">
        <f t="shared" si="15"/>
        <v>4463</v>
      </c>
      <c r="M47" s="36">
        <f t="shared" si="15"/>
        <v>0</v>
      </c>
      <c r="N47" s="36">
        <f t="shared" si="15"/>
        <v>3874</v>
      </c>
      <c r="O47" s="36">
        <f t="shared" si="15"/>
        <v>0</v>
      </c>
      <c r="P47" s="36">
        <f t="shared" si="15"/>
        <v>0</v>
      </c>
      <c r="Q47" s="36">
        <f t="shared" si="15"/>
        <v>1000</v>
      </c>
      <c r="R47" s="36">
        <f t="shared" si="15"/>
        <v>0</v>
      </c>
      <c r="S47" s="36">
        <f t="shared" si="15"/>
        <v>0</v>
      </c>
      <c r="T47" s="36"/>
      <c r="U47" s="30"/>
      <c r="V47" s="132"/>
      <c r="W47" s="134"/>
      <c r="X47" s="37"/>
      <c r="Y47" s="37"/>
      <c r="Z47" s="37"/>
      <c r="AA47" s="37"/>
      <c r="AB47" s="37"/>
      <c r="AC47" s="37"/>
      <c r="AD47" s="37"/>
    </row>
    <row r="48" spans="1:30" s="228" customFormat="1" ht="61.5" customHeight="1">
      <c r="A48" s="52">
        <v>1</v>
      </c>
      <c r="B48" s="286" t="s">
        <v>148</v>
      </c>
      <c r="C48" s="165" t="s">
        <v>99</v>
      </c>
      <c r="D48" s="28" t="s">
        <v>79</v>
      </c>
      <c r="E48" s="28" t="s">
        <v>90</v>
      </c>
      <c r="F48" s="167">
        <v>7590549</v>
      </c>
      <c r="G48" s="167" t="s">
        <v>149</v>
      </c>
      <c r="H48" s="165"/>
      <c r="I48" s="167" t="s">
        <v>80</v>
      </c>
      <c r="J48" s="166" t="s">
        <v>150</v>
      </c>
      <c r="K48" s="49">
        <v>4463</v>
      </c>
      <c r="L48" s="49">
        <v>4463</v>
      </c>
      <c r="M48" s="49"/>
      <c r="N48" s="49">
        <v>3874</v>
      </c>
      <c r="O48" s="49"/>
      <c r="P48" s="49"/>
      <c r="Q48" s="49">
        <v>1000</v>
      </c>
      <c r="R48" s="225"/>
      <c r="S48" s="225"/>
      <c r="T48" s="225"/>
      <c r="U48" s="219"/>
      <c r="V48" s="245"/>
      <c r="W48" s="227"/>
    </row>
    <row r="49" spans="1:30" s="38" customFormat="1" ht="9" hidden="1" customHeight="1">
      <c r="A49" s="52"/>
      <c r="B49" s="109"/>
      <c r="C49" s="35"/>
      <c r="D49" s="35"/>
      <c r="E49" s="30"/>
      <c r="F49" s="48"/>
      <c r="G49" s="35"/>
      <c r="H49" s="35"/>
      <c r="I49" s="35"/>
      <c r="J49" s="30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3"/>
      <c r="V49" s="132"/>
      <c r="W49" s="134"/>
      <c r="X49" s="37"/>
      <c r="Y49" s="37"/>
      <c r="Z49" s="37"/>
      <c r="AA49" s="37"/>
      <c r="AB49" s="37"/>
      <c r="AC49" s="37"/>
      <c r="AD49" s="37"/>
    </row>
    <row r="50" spans="1:30" s="38" customFormat="1" ht="23.25">
      <c r="A50" s="40"/>
      <c r="B50" s="39" t="s">
        <v>65</v>
      </c>
      <c r="C50" s="44"/>
      <c r="D50" s="42"/>
      <c r="E50" s="60"/>
      <c r="F50" s="43"/>
      <c r="G50" s="42"/>
      <c r="H50" s="44"/>
      <c r="I50" s="53"/>
      <c r="J50" s="34"/>
      <c r="K50" s="36">
        <f t="shared" ref="K50:S50" si="16">SUM(K51:K52)</f>
        <v>0</v>
      </c>
      <c r="L50" s="36">
        <f t="shared" si="16"/>
        <v>0</v>
      </c>
      <c r="M50" s="36">
        <f t="shared" si="16"/>
        <v>0</v>
      </c>
      <c r="N50" s="36">
        <f t="shared" si="16"/>
        <v>0</v>
      </c>
      <c r="O50" s="36">
        <f t="shared" si="16"/>
        <v>0</v>
      </c>
      <c r="P50" s="36">
        <f t="shared" si="16"/>
        <v>0</v>
      </c>
      <c r="Q50" s="36">
        <f t="shared" si="16"/>
        <v>0</v>
      </c>
      <c r="R50" s="36">
        <f t="shared" si="16"/>
        <v>0</v>
      </c>
      <c r="S50" s="36">
        <f t="shared" si="16"/>
        <v>0</v>
      </c>
      <c r="T50" s="36"/>
      <c r="U50" s="30"/>
      <c r="V50" s="132"/>
      <c r="W50" s="134"/>
      <c r="X50" s="37"/>
      <c r="Y50" s="37"/>
      <c r="Z50" s="37"/>
      <c r="AA50" s="37"/>
      <c r="AB50" s="37"/>
      <c r="AC50" s="37"/>
      <c r="AD50" s="37"/>
    </row>
    <row r="51" spans="1:30" s="38" customFormat="1" ht="23.25" hidden="1">
      <c r="A51" s="49"/>
      <c r="B51" s="109"/>
      <c r="C51" s="35"/>
      <c r="D51" s="35"/>
      <c r="E51" s="30"/>
      <c r="F51" s="48"/>
      <c r="G51" s="35"/>
      <c r="H51" s="35"/>
      <c r="I51" s="35"/>
      <c r="J51" s="30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3"/>
      <c r="V51" s="132"/>
      <c r="W51" s="134"/>
      <c r="X51" s="37"/>
      <c r="Y51" s="37"/>
      <c r="Z51" s="37"/>
      <c r="AA51" s="37"/>
      <c r="AB51" s="37"/>
      <c r="AC51" s="37"/>
      <c r="AD51" s="37"/>
    </row>
    <row r="52" spans="1:30" s="38" customFormat="1" ht="23.25" hidden="1">
      <c r="A52" s="49"/>
      <c r="B52" s="109"/>
      <c r="C52" s="35"/>
      <c r="D52" s="35"/>
      <c r="E52" s="30"/>
      <c r="F52" s="48"/>
      <c r="G52" s="35"/>
      <c r="H52" s="35"/>
      <c r="I52" s="35"/>
      <c r="J52" s="30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3"/>
      <c r="V52" s="132"/>
      <c r="W52" s="134"/>
      <c r="X52" s="37"/>
      <c r="Y52" s="37"/>
      <c r="Z52" s="37"/>
      <c r="AA52" s="37"/>
      <c r="AB52" s="37"/>
      <c r="AC52" s="37"/>
      <c r="AD52" s="37"/>
    </row>
    <row r="53" spans="1:30" s="38" customFormat="1" ht="23.25">
      <c r="A53" s="40" t="s">
        <v>44</v>
      </c>
      <c r="B53" s="59" t="s">
        <v>45</v>
      </c>
      <c r="C53" s="44"/>
      <c r="D53" s="42"/>
      <c r="E53" s="60"/>
      <c r="F53" s="43"/>
      <c r="G53" s="42"/>
      <c r="H53" s="44"/>
      <c r="I53" s="53"/>
      <c r="J53" s="34"/>
      <c r="K53" s="36">
        <f t="shared" ref="K53:S53" si="17">K54+K56</f>
        <v>0</v>
      </c>
      <c r="L53" s="36">
        <f t="shared" si="17"/>
        <v>0</v>
      </c>
      <c r="M53" s="36">
        <f t="shared" si="17"/>
        <v>0</v>
      </c>
      <c r="N53" s="36">
        <f t="shared" si="17"/>
        <v>0</v>
      </c>
      <c r="O53" s="36">
        <f t="shared" si="17"/>
        <v>0</v>
      </c>
      <c r="P53" s="36">
        <f t="shared" si="17"/>
        <v>0</v>
      </c>
      <c r="Q53" s="36">
        <f t="shared" si="17"/>
        <v>0</v>
      </c>
      <c r="R53" s="36">
        <f t="shared" si="17"/>
        <v>0</v>
      </c>
      <c r="S53" s="36">
        <f t="shared" si="17"/>
        <v>0</v>
      </c>
      <c r="T53" s="36"/>
      <c r="U53" s="30"/>
      <c r="V53" s="132"/>
      <c r="W53" s="134"/>
      <c r="X53" s="37"/>
      <c r="Y53" s="37"/>
      <c r="Z53" s="37"/>
      <c r="AA53" s="37"/>
      <c r="AB53" s="37"/>
      <c r="AC53" s="37"/>
      <c r="AD53" s="37"/>
    </row>
    <row r="54" spans="1:30" s="38" customFormat="1" ht="22.5" hidden="1" customHeight="1">
      <c r="A54" s="40"/>
      <c r="B54" s="39" t="s">
        <v>64</v>
      </c>
      <c r="C54" s="44"/>
      <c r="D54" s="42"/>
      <c r="E54" s="60"/>
      <c r="F54" s="43"/>
      <c r="G54" s="42"/>
      <c r="H54" s="44"/>
      <c r="I54" s="53"/>
      <c r="J54" s="34"/>
      <c r="K54" s="36">
        <f>K55</f>
        <v>0</v>
      </c>
      <c r="L54" s="36">
        <f t="shared" ref="L54:S54" si="18">L55</f>
        <v>0</v>
      </c>
      <c r="M54" s="36">
        <f t="shared" si="18"/>
        <v>0</v>
      </c>
      <c r="N54" s="36">
        <f t="shared" si="18"/>
        <v>0</v>
      </c>
      <c r="O54" s="36">
        <f t="shared" si="18"/>
        <v>0</v>
      </c>
      <c r="P54" s="36">
        <f t="shared" si="18"/>
        <v>0</v>
      </c>
      <c r="Q54" s="36">
        <f t="shared" si="18"/>
        <v>0</v>
      </c>
      <c r="R54" s="36">
        <f t="shared" si="18"/>
        <v>0</v>
      </c>
      <c r="S54" s="36">
        <f t="shared" si="18"/>
        <v>0</v>
      </c>
      <c r="T54" s="36"/>
      <c r="U54" s="30"/>
      <c r="V54" s="132"/>
      <c r="W54" s="134"/>
      <c r="X54" s="37"/>
      <c r="Y54" s="37"/>
      <c r="Z54" s="37"/>
      <c r="AA54" s="37"/>
      <c r="AB54" s="37"/>
      <c r="AC54" s="37"/>
      <c r="AD54" s="37"/>
    </row>
    <row r="55" spans="1:30" s="38" customFormat="1" ht="23.25" hidden="1">
      <c r="A55" s="49"/>
      <c r="B55" s="29"/>
      <c r="C55" s="35"/>
      <c r="D55" s="35"/>
      <c r="E55" s="30"/>
      <c r="F55" s="48"/>
      <c r="G55" s="35"/>
      <c r="H55" s="35"/>
      <c r="I55" s="35"/>
      <c r="J55" s="30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3"/>
      <c r="V55" s="132"/>
      <c r="W55" s="134"/>
      <c r="X55" s="37"/>
      <c r="Y55" s="37"/>
      <c r="Z55" s="37"/>
      <c r="AA55" s="37"/>
      <c r="AB55" s="37"/>
      <c r="AC55" s="37"/>
      <c r="AD55" s="37"/>
    </row>
    <row r="56" spans="1:30" s="38" customFormat="1" ht="23.25" hidden="1">
      <c r="A56" s="40"/>
      <c r="B56" s="39" t="s">
        <v>65</v>
      </c>
      <c r="C56" s="44"/>
      <c r="D56" s="42"/>
      <c r="E56" s="60"/>
      <c r="F56" s="43"/>
      <c r="G56" s="42"/>
      <c r="H56" s="44"/>
      <c r="I56" s="53"/>
      <c r="J56" s="3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/>
      <c r="V56" s="132"/>
      <c r="W56" s="134"/>
      <c r="X56" s="37"/>
      <c r="Y56" s="37"/>
      <c r="Z56" s="37"/>
      <c r="AA56" s="37"/>
      <c r="AB56" s="37"/>
      <c r="AC56" s="37"/>
      <c r="AD56" s="37"/>
    </row>
    <row r="57" spans="1:30" s="38" customFormat="1" ht="23.25">
      <c r="A57" s="40" t="s">
        <v>46</v>
      </c>
      <c r="B57" s="59" t="s">
        <v>47</v>
      </c>
      <c r="C57" s="44"/>
      <c r="D57" s="42"/>
      <c r="E57" s="60"/>
      <c r="F57" s="43"/>
      <c r="G57" s="42"/>
      <c r="H57" s="44"/>
      <c r="I57" s="53"/>
      <c r="J57" s="34"/>
      <c r="K57" s="36">
        <f>K58+K60</f>
        <v>0</v>
      </c>
      <c r="L57" s="36">
        <f>L58+L60</f>
        <v>0</v>
      </c>
      <c r="M57" s="36">
        <f>M58+M60</f>
        <v>0</v>
      </c>
      <c r="N57" s="36">
        <f>N58+N60</f>
        <v>0</v>
      </c>
      <c r="O57" s="36">
        <f>O58+O60</f>
        <v>0</v>
      </c>
      <c r="P57" s="36"/>
      <c r="Q57" s="36">
        <f>Q58+Q60</f>
        <v>0</v>
      </c>
      <c r="R57" s="36"/>
      <c r="S57" s="36"/>
      <c r="T57" s="36"/>
      <c r="U57" s="30"/>
      <c r="V57" s="132"/>
      <c r="W57" s="134"/>
      <c r="X57" s="37"/>
      <c r="Y57" s="37"/>
      <c r="Z57" s="37"/>
      <c r="AA57" s="37"/>
      <c r="AB57" s="37"/>
      <c r="AC57" s="37"/>
      <c r="AD57" s="37"/>
    </row>
    <row r="58" spans="1:30" s="38" customFormat="1" ht="23.25">
      <c r="A58" s="40"/>
      <c r="B58" s="39" t="s">
        <v>64</v>
      </c>
      <c r="C58" s="44"/>
      <c r="D58" s="42"/>
      <c r="E58" s="60"/>
      <c r="F58" s="43"/>
      <c r="G58" s="42"/>
      <c r="H58" s="44"/>
      <c r="I58" s="53"/>
      <c r="J58" s="34"/>
      <c r="K58" s="36">
        <f>K59</f>
        <v>0</v>
      </c>
      <c r="L58" s="36">
        <f>L59</f>
        <v>0</v>
      </c>
      <c r="M58" s="36">
        <f>M59</f>
        <v>0</v>
      </c>
      <c r="N58" s="36">
        <f>N59</f>
        <v>0</v>
      </c>
      <c r="O58" s="36">
        <f>O59</f>
        <v>0</v>
      </c>
      <c r="P58" s="36"/>
      <c r="Q58" s="36">
        <f>Q59</f>
        <v>0</v>
      </c>
      <c r="R58" s="36"/>
      <c r="S58" s="36"/>
      <c r="T58" s="36"/>
      <c r="U58" s="30"/>
      <c r="V58" s="132"/>
      <c r="W58" s="134"/>
      <c r="X58" s="37"/>
      <c r="Y58" s="37"/>
      <c r="Z58" s="37"/>
      <c r="AA58" s="37"/>
      <c r="AB58" s="37"/>
      <c r="AC58" s="37"/>
      <c r="AD58" s="37"/>
    </row>
    <row r="59" spans="1:30" s="38" customFormat="1" ht="23.25" hidden="1">
      <c r="A59" s="28"/>
      <c r="B59" s="29"/>
      <c r="C59" s="30"/>
      <c r="D59" s="30"/>
      <c r="E59" s="30"/>
      <c r="F59" s="48"/>
      <c r="G59" s="35"/>
      <c r="H59" s="35"/>
      <c r="I59" s="35"/>
      <c r="J59" s="30"/>
      <c r="K59" s="35"/>
      <c r="L59" s="35"/>
      <c r="M59" s="35"/>
      <c r="N59" s="30"/>
      <c r="O59" s="35"/>
      <c r="P59" s="35"/>
      <c r="Q59" s="35"/>
      <c r="R59" s="35"/>
      <c r="S59" s="35"/>
      <c r="T59" s="35"/>
      <c r="U59" s="33"/>
      <c r="V59" s="132"/>
      <c r="W59" s="134"/>
      <c r="X59" s="37"/>
      <c r="Y59" s="37"/>
      <c r="Z59" s="37"/>
      <c r="AA59" s="37"/>
      <c r="AB59" s="37"/>
      <c r="AC59" s="37"/>
      <c r="AD59" s="37"/>
    </row>
    <row r="60" spans="1:30" s="38" customFormat="1" ht="23.25">
      <c r="A60" s="40"/>
      <c r="B60" s="39" t="s">
        <v>65</v>
      </c>
      <c r="C60" s="44"/>
      <c r="D60" s="42"/>
      <c r="E60" s="60"/>
      <c r="F60" s="43"/>
      <c r="G60" s="42"/>
      <c r="H60" s="44"/>
      <c r="I60" s="53"/>
      <c r="J60" s="34"/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/>
      <c r="U60" s="30"/>
      <c r="V60" s="132"/>
      <c r="W60" s="134"/>
      <c r="X60" s="37"/>
      <c r="Y60" s="37"/>
      <c r="Z60" s="37"/>
      <c r="AA60" s="37"/>
      <c r="AB60" s="37"/>
      <c r="AC60" s="37"/>
      <c r="AD60" s="37"/>
    </row>
    <row r="61" spans="1:30" s="38" customFormat="1" ht="23.25">
      <c r="A61" s="40" t="s">
        <v>48</v>
      </c>
      <c r="B61" s="39" t="s">
        <v>49</v>
      </c>
      <c r="C61" s="33"/>
      <c r="D61" s="44"/>
      <c r="E61" s="63"/>
      <c r="F61" s="43"/>
      <c r="G61" s="44"/>
      <c r="H61" s="64"/>
      <c r="I61" s="65"/>
      <c r="J61" s="34"/>
      <c r="K61" s="36">
        <f t="shared" ref="K61:P61" si="19">K62+K65</f>
        <v>0</v>
      </c>
      <c r="L61" s="36">
        <f t="shared" si="19"/>
        <v>0</v>
      </c>
      <c r="M61" s="36">
        <f t="shared" si="19"/>
        <v>0</v>
      </c>
      <c r="N61" s="36">
        <f t="shared" si="19"/>
        <v>0</v>
      </c>
      <c r="O61" s="36">
        <f t="shared" si="19"/>
        <v>0</v>
      </c>
      <c r="P61" s="36">
        <f t="shared" si="19"/>
        <v>0</v>
      </c>
      <c r="Q61" s="36">
        <f>Q62+Q65</f>
        <v>0</v>
      </c>
      <c r="R61" s="36">
        <f>R62+R65</f>
        <v>0</v>
      </c>
      <c r="S61" s="36">
        <f>S62+S65</f>
        <v>0</v>
      </c>
      <c r="T61" s="36"/>
      <c r="U61" s="30"/>
      <c r="V61" s="132"/>
      <c r="W61" s="134"/>
      <c r="X61" s="37"/>
      <c r="Y61" s="37"/>
      <c r="Z61" s="37"/>
      <c r="AA61" s="37"/>
      <c r="AB61" s="37"/>
      <c r="AC61" s="37"/>
      <c r="AD61" s="37"/>
    </row>
    <row r="62" spans="1:30" s="38" customFormat="1" ht="23.25" hidden="1">
      <c r="A62" s="40"/>
      <c r="B62" s="39" t="s">
        <v>64</v>
      </c>
      <c r="C62" s="33"/>
      <c r="D62" s="44"/>
      <c r="E62" s="63"/>
      <c r="F62" s="43"/>
      <c r="G62" s="44"/>
      <c r="H62" s="64"/>
      <c r="I62" s="65"/>
      <c r="J62" s="34"/>
      <c r="K62" s="36">
        <f t="shared" ref="K62:P62" si="20">SUM(K63:K64)</f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36">
        <f>SUM(Q63:Q64)</f>
        <v>0</v>
      </c>
      <c r="R62" s="36">
        <f>SUM(R63:R64)</f>
        <v>0</v>
      </c>
      <c r="S62" s="36">
        <f>SUM(S63:S64)</f>
        <v>0</v>
      </c>
      <c r="T62" s="36"/>
      <c r="U62" s="30"/>
      <c r="V62" s="132"/>
      <c r="W62" s="134"/>
      <c r="X62" s="37"/>
      <c r="Y62" s="37"/>
      <c r="Z62" s="37"/>
      <c r="AA62" s="37"/>
      <c r="AB62" s="37"/>
      <c r="AC62" s="37"/>
      <c r="AD62" s="37"/>
    </row>
    <row r="63" spans="1:30" s="38" customFormat="1" ht="78" hidden="1" customHeight="1">
      <c r="A63" s="49"/>
      <c r="B63" s="29"/>
      <c r="C63" s="35"/>
      <c r="D63" s="35"/>
      <c r="E63" s="30"/>
      <c r="F63" s="48"/>
      <c r="G63" s="35"/>
      <c r="H63" s="35"/>
      <c r="I63" s="35"/>
      <c r="J63" s="30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3"/>
      <c r="V63" s="132"/>
      <c r="W63" s="134"/>
      <c r="X63" s="37"/>
      <c r="Y63" s="37"/>
      <c r="Z63" s="37"/>
      <c r="AA63" s="37"/>
      <c r="AB63" s="37"/>
      <c r="AC63" s="37"/>
      <c r="AD63" s="37"/>
    </row>
    <row r="64" spans="1:30" s="38" customFormat="1" ht="23.25" hidden="1">
      <c r="A64" s="49"/>
      <c r="B64" s="66"/>
      <c r="C64" s="35"/>
      <c r="D64" s="35"/>
      <c r="E64" s="30"/>
      <c r="F64" s="48"/>
      <c r="G64" s="35"/>
      <c r="H64" s="35"/>
      <c r="I64" s="35"/>
      <c r="J64" s="30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3"/>
      <c r="V64" s="132"/>
      <c r="W64" s="134"/>
      <c r="X64" s="37"/>
      <c r="Y64" s="37"/>
      <c r="Z64" s="37"/>
      <c r="AA64" s="37"/>
      <c r="AB64" s="37"/>
      <c r="AC64" s="37"/>
      <c r="AD64" s="37"/>
    </row>
    <row r="65" spans="1:30" s="38" customFormat="1" ht="15" hidden="1" customHeight="1">
      <c r="A65" s="40"/>
      <c r="B65" s="39" t="s">
        <v>65</v>
      </c>
      <c r="C65" s="33"/>
      <c r="D65" s="44"/>
      <c r="E65" s="63"/>
      <c r="F65" s="43"/>
      <c r="G65" s="44"/>
      <c r="H65" s="64"/>
      <c r="I65" s="65"/>
      <c r="J65" s="34"/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/>
      <c r="U65" s="30"/>
      <c r="V65" s="132"/>
      <c r="W65" s="134"/>
      <c r="X65" s="37"/>
      <c r="Y65" s="37"/>
      <c r="Z65" s="37"/>
      <c r="AA65" s="37"/>
      <c r="AB65" s="37"/>
      <c r="AC65" s="37"/>
      <c r="AD65" s="37"/>
    </row>
    <row r="66" spans="1:30" s="38" customFormat="1" ht="23.25">
      <c r="A66" s="40" t="s">
        <v>50</v>
      </c>
      <c r="B66" s="39" t="s">
        <v>51</v>
      </c>
      <c r="C66" s="44"/>
      <c r="D66" s="42"/>
      <c r="E66" s="60"/>
      <c r="F66" s="43"/>
      <c r="G66" s="42"/>
      <c r="H66" s="44"/>
      <c r="I66" s="53"/>
      <c r="J66" s="34"/>
      <c r="K66" s="36">
        <f>K67+K70</f>
        <v>3945</v>
      </c>
      <c r="L66" s="36">
        <f>L67+L70</f>
        <v>3945</v>
      </c>
      <c r="M66" s="36">
        <f>M67+M70</f>
        <v>0</v>
      </c>
      <c r="N66" s="36">
        <f>N67+N70</f>
        <v>3890</v>
      </c>
      <c r="O66" s="36">
        <f>O67+O70</f>
        <v>0</v>
      </c>
      <c r="P66" s="36"/>
      <c r="Q66" s="36">
        <f>Q67+Q70</f>
        <v>1200</v>
      </c>
      <c r="R66" s="36"/>
      <c r="S66" s="36"/>
      <c r="T66" s="36"/>
      <c r="U66" s="30"/>
      <c r="V66" s="132"/>
      <c r="W66" s="134"/>
      <c r="X66" s="37"/>
      <c r="Y66" s="37"/>
      <c r="Z66" s="37"/>
      <c r="AA66" s="37"/>
      <c r="AB66" s="37"/>
      <c r="AC66" s="37"/>
      <c r="AD66" s="37"/>
    </row>
    <row r="67" spans="1:30" s="38" customFormat="1" ht="27.75" customHeight="1">
      <c r="A67" s="40"/>
      <c r="B67" s="39" t="s">
        <v>66</v>
      </c>
      <c r="C67" s="44"/>
      <c r="D67" s="42"/>
      <c r="E67" s="60"/>
      <c r="F67" s="43"/>
      <c r="G67" s="42"/>
      <c r="H67" s="44"/>
      <c r="I67" s="53"/>
      <c r="J67" s="30"/>
      <c r="K67" s="36">
        <f t="shared" ref="K67:S67" si="21">SUM(K68:K69)</f>
        <v>3945</v>
      </c>
      <c r="L67" s="36">
        <f t="shared" si="21"/>
        <v>3945</v>
      </c>
      <c r="M67" s="36">
        <f t="shared" si="21"/>
        <v>0</v>
      </c>
      <c r="N67" s="36">
        <f t="shared" si="21"/>
        <v>3890</v>
      </c>
      <c r="O67" s="36">
        <f t="shared" si="21"/>
        <v>0</v>
      </c>
      <c r="P67" s="36">
        <f t="shared" si="21"/>
        <v>0</v>
      </c>
      <c r="Q67" s="36">
        <f t="shared" si="21"/>
        <v>1200</v>
      </c>
      <c r="R67" s="36">
        <f t="shared" si="21"/>
        <v>0</v>
      </c>
      <c r="S67" s="36">
        <f t="shared" si="21"/>
        <v>0</v>
      </c>
      <c r="T67" s="36"/>
      <c r="U67" s="36"/>
      <c r="V67" s="132"/>
      <c r="W67" s="134"/>
      <c r="X67" s="37"/>
      <c r="Y67" s="37"/>
      <c r="Z67" s="37"/>
      <c r="AA67" s="37"/>
      <c r="AB67" s="37"/>
      <c r="AC67" s="37"/>
      <c r="AD67" s="37"/>
    </row>
    <row r="68" spans="1:30" s="38" customFormat="1" ht="0.75" customHeight="1">
      <c r="A68" s="49"/>
      <c r="B68" s="235"/>
      <c r="C68" s="122"/>
      <c r="D68" s="122"/>
      <c r="E68" s="77"/>
      <c r="F68" s="236"/>
      <c r="G68" s="122"/>
      <c r="H68" s="122"/>
      <c r="I68" s="122"/>
      <c r="J68" s="77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237"/>
      <c r="V68" s="132"/>
      <c r="W68" s="134"/>
      <c r="X68" s="37"/>
      <c r="Y68" s="37"/>
      <c r="Z68" s="37"/>
      <c r="AA68" s="37"/>
      <c r="AB68" s="37"/>
      <c r="AC68" s="37"/>
      <c r="AD68" s="37"/>
    </row>
    <row r="69" spans="1:30" s="228" customFormat="1" ht="123.75" customHeight="1">
      <c r="A69" s="28">
        <v>2</v>
      </c>
      <c r="B69" s="288" t="s">
        <v>52</v>
      </c>
      <c r="C69" s="33" t="s">
        <v>152</v>
      </c>
      <c r="D69" s="30" t="s">
        <v>153</v>
      </c>
      <c r="E69" s="34" t="s">
        <v>90</v>
      </c>
      <c r="F69" s="32">
        <v>7613511</v>
      </c>
      <c r="G69" s="30">
        <v>292</v>
      </c>
      <c r="H69" s="30"/>
      <c r="I69" s="168" t="s">
        <v>154</v>
      </c>
      <c r="J69" s="34" t="s">
        <v>171</v>
      </c>
      <c r="K69" s="35">
        <v>3945</v>
      </c>
      <c r="L69" s="35">
        <v>3945</v>
      </c>
      <c r="M69" s="35"/>
      <c r="N69" s="30">
        <v>3890</v>
      </c>
      <c r="O69" s="35"/>
      <c r="P69" s="35"/>
      <c r="Q69" s="35">
        <v>1200</v>
      </c>
      <c r="R69" s="231"/>
      <c r="S69" s="231"/>
      <c r="T69" s="231"/>
      <c r="U69" s="230"/>
      <c r="V69" s="233"/>
      <c r="W69" s="251"/>
      <c r="X69" s="248"/>
      <c r="Y69" s="248"/>
      <c r="Z69" s="248"/>
      <c r="AA69" s="248"/>
      <c r="AB69" s="248"/>
      <c r="AC69" s="248"/>
      <c r="AD69" s="248"/>
    </row>
    <row r="70" spans="1:30" s="27" customFormat="1" ht="21.75" customHeight="1">
      <c r="A70" s="40"/>
      <c r="B70" s="151" t="s">
        <v>65</v>
      </c>
      <c r="C70" s="238"/>
      <c r="D70" s="22"/>
      <c r="E70" s="193"/>
      <c r="F70" s="21"/>
      <c r="G70" s="22"/>
      <c r="H70" s="238"/>
      <c r="I70" s="19"/>
      <c r="J70" s="23"/>
      <c r="K70" s="23">
        <f t="shared" ref="K70:U70" si="22">SUM(K71:K72)</f>
        <v>0</v>
      </c>
      <c r="L70" s="23">
        <f t="shared" si="22"/>
        <v>0</v>
      </c>
      <c r="M70" s="23">
        <f t="shared" si="22"/>
        <v>0</v>
      </c>
      <c r="N70" s="23">
        <f t="shared" si="22"/>
        <v>0</v>
      </c>
      <c r="O70" s="23">
        <f t="shared" si="22"/>
        <v>0</v>
      </c>
      <c r="P70" s="23">
        <f t="shared" si="22"/>
        <v>0</v>
      </c>
      <c r="Q70" s="23">
        <f t="shared" si="22"/>
        <v>0</v>
      </c>
      <c r="R70" s="23">
        <f t="shared" si="22"/>
        <v>0</v>
      </c>
      <c r="S70" s="23">
        <f t="shared" si="22"/>
        <v>0</v>
      </c>
      <c r="T70" s="23"/>
      <c r="U70" s="23">
        <f t="shared" si="22"/>
        <v>0</v>
      </c>
      <c r="V70" s="132"/>
      <c r="W70" s="134"/>
      <c r="X70" s="26"/>
      <c r="Y70" s="26"/>
      <c r="Z70" s="26"/>
      <c r="AA70" s="26"/>
      <c r="AB70" s="26"/>
      <c r="AC70" s="26"/>
      <c r="AD70" s="26"/>
    </row>
    <row r="71" spans="1:30" s="27" customFormat="1" ht="67.5" hidden="1" customHeight="1">
      <c r="A71" s="49"/>
      <c r="B71" s="145"/>
      <c r="C71" s="33"/>
      <c r="D71" s="30"/>
      <c r="E71" s="34"/>
      <c r="F71" s="32"/>
      <c r="G71" s="30"/>
      <c r="H71" s="30"/>
      <c r="I71" s="65"/>
      <c r="J71" s="34"/>
      <c r="K71" s="35"/>
      <c r="L71" s="35"/>
      <c r="M71" s="35"/>
      <c r="N71" s="30"/>
      <c r="O71" s="35"/>
      <c r="P71" s="35"/>
      <c r="Q71" s="35"/>
      <c r="R71" s="35"/>
      <c r="S71" s="35"/>
      <c r="T71" s="35"/>
      <c r="U71" s="33"/>
      <c r="V71" s="132"/>
      <c r="W71" s="134"/>
      <c r="X71" s="26"/>
      <c r="Y71" s="26"/>
      <c r="Z71" s="26"/>
      <c r="AA71" s="26"/>
      <c r="AB71" s="26"/>
      <c r="AC71" s="26"/>
      <c r="AD71" s="26"/>
    </row>
    <row r="72" spans="1:30" s="27" customFormat="1" ht="0.75" customHeight="1">
      <c r="A72" s="49"/>
      <c r="B72" s="50"/>
      <c r="C72" s="35"/>
      <c r="D72" s="35"/>
      <c r="E72" s="30"/>
      <c r="F72" s="48"/>
      <c r="G72" s="35"/>
      <c r="H72" s="35"/>
      <c r="I72" s="35"/>
      <c r="J72" s="30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3"/>
      <c r="V72" s="132"/>
      <c r="W72" s="134"/>
      <c r="X72" s="26"/>
      <c r="Y72" s="26"/>
      <c r="Z72" s="26"/>
      <c r="AA72" s="26"/>
      <c r="AB72" s="26"/>
      <c r="AC72" s="26"/>
      <c r="AD72" s="26"/>
    </row>
    <row r="73" spans="1:30" s="38" customFormat="1" ht="31.5">
      <c r="A73" s="67" t="s">
        <v>54</v>
      </c>
      <c r="B73" s="39" t="s">
        <v>55</v>
      </c>
      <c r="C73" s="44"/>
      <c r="D73" s="39"/>
      <c r="E73" s="63"/>
      <c r="F73" s="117"/>
      <c r="G73" s="44"/>
      <c r="H73" s="39"/>
      <c r="I73" s="36">
        <f t="shared" ref="I73:O73" si="23">I74+I75</f>
        <v>0</v>
      </c>
      <c r="J73" s="36">
        <f t="shared" si="23"/>
        <v>0</v>
      </c>
      <c r="K73" s="36">
        <f t="shared" si="23"/>
        <v>0</v>
      </c>
      <c r="L73" s="36">
        <f t="shared" si="23"/>
        <v>0</v>
      </c>
      <c r="M73" s="36">
        <f t="shared" si="23"/>
        <v>0</v>
      </c>
      <c r="N73" s="36">
        <f t="shared" si="23"/>
        <v>0</v>
      </c>
      <c r="O73" s="36">
        <f t="shared" si="23"/>
        <v>0</v>
      </c>
      <c r="P73" s="36"/>
      <c r="Q73" s="36">
        <f>Q74+Q75</f>
        <v>0</v>
      </c>
      <c r="R73" s="36"/>
      <c r="S73" s="36"/>
      <c r="T73" s="36"/>
      <c r="U73" s="33"/>
      <c r="V73" s="132"/>
      <c r="W73" s="134"/>
      <c r="X73" s="37"/>
      <c r="Y73" s="37"/>
      <c r="Z73" s="37"/>
      <c r="AA73" s="37"/>
      <c r="AB73" s="37"/>
      <c r="AC73" s="37"/>
      <c r="AD73" s="37"/>
    </row>
    <row r="74" spans="1:30" s="38" customFormat="1" ht="0.75" customHeight="1">
      <c r="A74" s="67"/>
      <c r="B74" s="39" t="s">
        <v>76</v>
      </c>
      <c r="C74" s="44"/>
      <c r="D74" s="39"/>
      <c r="E74" s="63"/>
      <c r="F74" s="117"/>
      <c r="G74" s="44"/>
      <c r="H74" s="39"/>
      <c r="I74" s="65"/>
      <c r="J74" s="30"/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/>
      <c r="U74" s="68">
        <v>0</v>
      </c>
      <c r="V74" s="132"/>
      <c r="W74" s="134"/>
      <c r="X74" s="37"/>
      <c r="Y74" s="37"/>
      <c r="Z74" s="37"/>
      <c r="AA74" s="37"/>
      <c r="AB74" s="37"/>
      <c r="AC74" s="37"/>
      <c r="AD74" s="37"/>
    </row>
    <row r="75" spans="1:30" s="38" customFormat="1" ht="23.25" hidden="1">
      <c r="A75" s="67"/>
      <c r="B75" s="39" t="s">
        <v>68</v>
      </c>
      <c r="C75" s="41"/>
      <c r="D75" s="36"/>
      <c r="E75" s="36"/>
      <c r="F75" s="118"/>
      <c r="G75" s="36"/>
      <c r="H75" s="36"/>
      <c r="I75" s="36"/>
      <c r="J75" s="36"/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/>
      <c r="U75" s="36">
        <v>0</v>
      </c>
      <c r="V75" s="132"/>
      <c r="W75" s="134"/>
      <c r="X75" s="37"/>
      <c r="Y75" s="37"/>
      <c r="Z75" s="37"/>
      <c r="AA75" s="37"/>
      <c r="AB75" s="37"/>
      <c r="AC75" s="37"/>
      <c r="AD75" s="37"/>
    </row>
    <row r="76" spans="1:30" s="27" customFormat="1" ht="23.25">
      <c r="A76" s="40" t="s">
        <v>56</v>
      </c>
      <c r="B76" s="39" t="s">
        <v>57</v>
      </c>
      <c r="C76" s="44"/>
      <c r="D76" s="44"/>
      <c r="E76" s="44"/>
      <c r="F76" s="43"/>
      <c r="G76" s="44"/>
      <c r="H76" s="44"/>
      <c r="I76" s="44"/>
      <c r="J76" s="41"/>
      <c r="K76" s="36">
        <f t="shared" ref="K76:Q76" si="24">K77+K79</f>
        <v>36417</v>
      </c>
      <c r="L76" s="36">
        <f t="shared" si="24"/>
        <v>36417</v>
      </c>
      <c r="M76" s="36">
        <f t="shared" si="24"/>
        <v>0</v>
      </c>
      <c r="N76" s="36">
        <f t="shared" si="24"/>
        <v>1679</v>
      </c>
      <c r="O76" s="36">
        <f t="shared" si="24"/>
        <v>0</v>
      </c>
      <c r="P76" s="36">
        <f t="shared" si="24"/>
        <v>0</v>
      </c>
      <c r="Q76" s="36">
        <f t="shared" si="24"/>
        <v>100</v>
      </c>
      <c r="R76" s="36"/>
      <c r="S76" s="36"/>
      <c r="T76" s="36"/>
      <c r="U76" s="41"/>
      <c r="V76" s="132"/>
      <c r="W76" s="134"/>
      <c r="X76" s="26"/>
      <c r="Y76" s="26"/>
      <c r="Z76" s="26"/>
      <c r="AA76" s="26"/>
      <c r="AB76" s="26"/>
      <c r="AC76" s="26"/>
      <c r="AD76" s="26"/>
    </row>
    <row r="77" spans="1:30" s="27" customFormat="1" ht="18" customHeight="1">
      <c r="A77" s="40"/>
      <c r="B77" s="39" t="s">
        <v>76</v>
      </c>
      <c r="C77" s="44"/>
      <c r="D77" s="44"/>
      <c r="E77" s="44"/>
      <c r="F77" s="43"/>
      <c r="G77" s="44"/>
      <c r="H77" s="44"/>
      <c r="I77" s="44"/>
      <c r="J77" s="41"/>
      <c r="K77" s="36">
        <f t="shared" ref="K77:Q77" si="25">K78</f>
        <v>36417</v>
      </c>
      <c r="L77" s="36">
        <f t="shared" si="25"/>
        <v>36417</v>
      </c>
      <c r="M77" s="36">
        <f t="shared" si="25"/>
        <v>0</v>
      </c>
      <c r="N77" s="36">
        <f t="shared" si="25"/>
        <v>1679</v>
      </c>
      <c r="O77" s="36">
        <f t="shared" si="25"/>
        <v>0</v>
      </c>
      <c r="P77" s="36">
        <f t="shared" si="25"/>
        <v>0</v>
      </c>
      <c r="Q77" s="36">
        <f t="shared" si="25"/>
        <v>100</v>
      </c>
      <c r="R77" s="36"/>
      <c r="S77" s="36"/>
      <c r="T77" s="36"/>
      <c r="U77" s="41"/>
      <c r="V77" s="132"/>
      <c r="W77" s="134"/>
      <c r="X77" s="26"/>
      <c r="Y77" s="26"/>
      <c r="Z77" s="26"/>
      <c r="AA77" s="26"/>
      <c r="AB77" s="26"/>
      <c r="AC77" s="26"/>
      <c r="AD77" s="26"/>
    </row>
    <row r="78" spans="1:30" s="250" customFormat="1" ht="206.25" customHeight="1">
      <c r="A78" s="28">
        <v>3</v>
      </c>
      <c r="B78" s="29" t="s">
        <v>146</v>
      </c>
      <c r="C78" s="33" t="s">
        <v>83</v>
      </c>
      <c r="D78" s="33" t="s">
        <v>79</v>
      </c>
      <c r="E78" s="33" t="s">
        <v>90</v>
      </c>
      <c r="F78" s="32">
        <v>7350488</v>
      </c>
      <c r="G78" s="33">
        <v>262</v>
      </c>
      <c r="H78" s="33"/>
      <c r="I78" s="33" t="s">
        <v>147</v>
      </c>
      <c r="J78" s="65" t="s">
        <v>206</v>
      </c>
      <c r="K78" s="35">
        <v>36417</v>
      </c>
      <c r="L78" s="35">
        <v>36417</v>
      </c>
      <c r="M78" s="147"/>
      <c r="N78" s="35">
        <v>1679</v>
      </c>
      <c r="O78" s="36"/>
      <c r="P78" s="36"/>
      <c r="Q78" s="35">
        <v>100</v>
      </c>
      <c r="R78" s="36"/>
      <c r="S78" s="36"/>
      <c r="T78" s="36"/>
      <c r="U78" s="30" t="s">
        <v>205</v>
      </c>
      <c r="V78" s="233"/>
      <c r="W78" s="251"/>
      <c r="X78" s="249"/>
      <c r="Y78" s="249"/>
      <c r="Z78" s="249"/>
      <c r="AA78" s="249"/>
      <c r="AB78" s="249"/>
      <c r="AC78" s="249"/>
      <c r="AD78" s="249"/>
    </row>
    <row r="79" spans="1:30" s="27" customFormat="1" ht="23.25">
      <c r="A79" s="40"/>
      <c r="B79" s="39" t="s">
        <v>68</v>
      </c>
      <c r="C79" s="44"/>
      <c r="D79" s="44"/>
      <c r="E79" s="44"/>
      <c r="F79" s="43"/>
      <c r="G79" s="44"/>
      <c r="H79" s="44"/>
      <c r="I79" s="44"/>
      <c r="J79" s="41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41"/>
      <c r="V79" s="132"/>
      <c r="W79" s="134"/>
      <c r="X79" s="26"/>
      <c r="Y79" s="26"/>
      <c r="Z79" s="26"/>
      <c r="AA79" s="26"/>
      <c r="AB79" s="26"/>
      <c r="AC79" s="26"/>
      <c r="AD79" s="26"/>
    </row>
    <row r="80" spans="1:30" s="27" customFormat="1" ht="23.25">
      <c r="A80" s="40" t="s">
        <v>58</v>
      </c>
      <c r="B80" s="39" t="s">
        <v>69</v>
      </c>
      <c r="C80" s="44"/>
      <c r="D80" s="44"/>
      <c r="E80" s="44"/>
      <c r="F80" s="43"/>
      <c r="G80" s="44"/>
      <c r="H80" s="44"/>
      <c r="I80" s="44"/>
      <c r="J80" s="41"/>
      <c r="K80" s="36"/>
      <c r="L80" s="36"/>
      <c r="M80" s="71"/>
      <c r="N80" s="36"/>
      <c r="O80" s="36"/>
      <c r="P80" s="36"/>
      <c r="Q80" s="36"/>
      <c r="R80" s="36"/>
      <c r="S80" s="36"/>
      <c r="T80" s="36"/>
      <c r="U80" s="41"/>
      <c r="V80" s="132">
        <v>1053630</v>
      </c>
      <c r="W80" s="134"/>
      <c r="X80" s="26"/>
      <c r="Y80" s="26"/>
      <c r="Z80" s="26"/>
      <c r="AA80" s="26"/>
      <c r="AB80" s="26"/>
      <c r="AC80" s="26"/>
      <c r="AD80" s="26"/>
    </row>
    <row r="81" spans="1:30" s="27" customFormat="1" ht="0.75" customHeight="1">
      <c r="A81" s="40"/>
      <c r="B81" s="39" t="s">
        <v>76</v>
      </c>
      <c r="C81" s="44"/>
      <c r="D81" s="44"/>
      <c r="E81" s="44"/>
      <c r="F81" s="43"/>
      <c r="G81" s="44"/>
      <c r="H81" s="44"/>
      <c r="I81" s="44"/>
      <c r="J81" s="41"/>
      <c r="K81" s="36"/>
      <c r="L81" s="36"/>
      <c r="M81" s="71"/>
      <c r="N81" s="36"/>
      <c r="O81" s="36"/>
      <c r="P81" s="36"/>
      <c r="Q81" s="36"/>
      <c r="R81" s="36"/>
      <c r="S81" s="36"/>
      <c r="T81" s="36"/>
      <c r="U81" s="41"/>
      <c r="V81" s="132"/>
      <c r="W81" s="134"/>
      <c r="X81" s="26"/>
      <c r="Y81" s="26"/>
      <c r="Z81" s="26"/>
      <c r="AA81" s="26"/>
      <c r="AB81" s="26"/>
      <c r="AC81" s="26"/>
      <c r="AD81" s="26"/>
    </row>
    <row r="82" spans="1:30" s="27" customFormat="1" ht="23.25" hidden="1">
      <c r="A82" s="40"/>
      <c r="B82" s="39" t="s">
        <v>68</v>
      </c>
      <c r="C82" s="44"/>
      <c r="D82" s="44"/>
      <c r="E82" s="44"/>
      <c r="F82" s="43"/>
      <c r="G82" s="44"/>
      <c r="H82" s="44"/>
      <c r="I82" s="44"/>
      <c r="J82" s="41"/>
      <c r="K82" s="36"/>
      <c r="L82" s="36"/>
      <c r="M82" s="71"/>
      <c r="N82" s="36"/>
      <c r="O82" s="36"/>
      <c r="P82" s="36"/>
      <c r="Q82" s="36"/>
      <c r="R82" s="36"/>
      <c r="S82" s="36"/>
      <c r="T82" s="36"/>
      <c r="U82" s="41"/>
      <c r="V82" s="132"/>
      <c r="W82" s="134"/>
      <c r="X82" s="26"/>
      <c r="Y82" s="26"/>
      <c r="Z82" s="26"/>
      <c r="AA82" s="26"/>
      <c r="AB82" s="26"/>
      <c r="AC82" s="26"/>
      <c r="AD82" s="26"/>
    </row>
    <row r="83" spans="1:30" s="38" customFormat="1" ht="23.25">
      <c r="A83" s="40" t="s">
        <v>60</v>
      </c>
      <c r="B83" s="39" t="s">
        <v>70</v>
      </c>
      <c r="C83" s="33"/>
      <c r="D83" s="30"/>
      <c r="E83" s="34"/>
      <c r="F83" s="32"/>
      <c r="G83" s="30"/>
      <c r="H83" s="33"/>
      <c r="I83" s="65"/>
      <c r="J83" s="34"/>
      <c r="K83" s="36">
        <f>K84+K85</f>
        <v>0</v>
      </c>
      <c r="L83" s="36">
        <f>L84+L85</f>
        <v>0</v>
      </c>
      <c r="M83" s="36">
        <f>M84+M85</f>
        <v>0</v>
      </c>
      <c r="N83" s="36">
        <f>N84+N85</f>
        <v>0</v>
      </c>
      <c r="O83" s="36">
        <f>O84+O85</f>
        <v>0</v>
      </c>
      <c r="P83" s="36"/>
      <c r="Q83" s="36">
        <f>Q84+Q85</f>
        <v>0</v>
      </c>
      <c r="R83" s="36"/>
      <c r="S83" s="36"/>
      <c r="T83" s="36"/>
      <c r="U83" s="30"/>
      <c r="V83" s="132"/>
      <c r="W83" s="134"/>
      <c r="X83" s="37"/>
      <c r="Y83" s="37"/>
      <c r="Z83" s="37"/>
      <c r="AA83" s="37"/>
      <c r="AB83" s="37"/>
      <c r="AC83" s="37"/>
      <c r="AD83" s="37"/>
    </row>
    <row r="84" spans="1:30" s="38" customFormat="1" ht="0.75" customHeight="1">
      <c r="A84" s="28"/>
      <c r="B84" s="39" t="s">
        <v>71</v>
      </c>
      <c r="C84" s="33"/>
      <c r="D84" s="30"/>
      <c r="E84" s="34"/>
      <c r="F84" s="32"/>
      <c r="G84" s="30"/>
      <c r="H84" s="33"/>
      <c r="I84" s="65"/>
      <c r="J84" s="34"/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/>
      <c r="U84" s="30"/>
      <c r="V84" s="132"/>
      <c r="W84" s="134"/>
      <c r="X84" s="37"/>
      <c r="Y84" s="37"/>
      <c r="Z84" s="37"/>
      <c r="AA84" s="37"/>
      <c r="AB84" s="37"/>
      <c r="AC84" s="37"/>
      <c r="AD84" s="37"/>
    </row>
    <row r="85" spans="1:30" s="75" customFormat="1" ht="23.25" hidden="1">
      <c r="A85" s="72"/>
      <c r="B85" s="39" t="s">
        <v>68</v>
      </c>
      <c r="C85" s="44"/>
      <c r="D85" s="39"/>
      <c r="E85" s="63"/>
      <c r="F85" s="117"/>
      <c r="G85" s="44"/>
      <c r="H85" s="39"/>
      <c r="I85" s="73"/>
      <c r="J85" s="51"/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/>
      <c r="U85" s="30"/>
      <c r="V85" s="132"/>
      <c r="W85" s="134"/>
      <c r="X85" s="74"/>
      <c r="Y85" s="74"/>
      <c r="Z85" s="74"/>
      <c r="AA85" s="74"/>
      <c r="AB85" s="74"/>
      <c r="AC85" s="74"/>
      <c r="AD85" s="74"/>
    </row>
    <row r="86" spans="1:30" s="75" customFormat="1" ht="23.25" hidden="1">
      <c r="A86" s="239"/>
      <c r="B86" s="152"/>
      <c r="C86" s="240"/>
      <c r="D86" s="152"/>
      <c r="E86" s="241"/>
      <c r="F86" s="242"/>
      <c r="G86" s="240"/>
      <c r="H86" s="152"/>
      <c r="I86" s="207"/>
      <c r="J86" s="24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30"/>
      <c r="V86" s="132"/>
      <c r="W86" s="134"/>
      <c r="X86" s="74"/>
      <c r="Y86" s="74"/>
      <c r="Z86" s="74"/>
      <c r="AA86" s="74"/>
      <c r="AB86" s="74"/>
      <c r="AC86" s="74"/>
      <c r="AD86" s="74"/>
    </row>
    <row r="87" spans="1:30" s="75" customFormat="1" ht="15.75" customHeight="1">
      <c r="A87" s="78" t="s">
        <v>72</v>
      </c>
      <c r="B87" s="79" t="s">
        <v>12</v>
      </c>
      <c r="C87" s="80"/>
      <c r="D87" s="79"/>
      <c r="E87" s="79"/>
      <c r="F87" s="119"/>
      <c r="G87" s="79"/>
      <c r="H87" s="79"/>
      <c r="I87" s="79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2"/>
      <c r="V87" s="132"/>
      <c r="W87" s="134"/>
      <c r="X87" s="74"/>
      <c r="Y87" s="74"/>
      <c r="Z87" s="74"/>
      <c r="AA87" s="74"/>
      <c r="AB87" s="74"/>
      <c r="AC87" s="74"/>
      <c r="AD87" s="74"/>
    </row>
    <row r="88" spans="1:30" s="75" customFormat="1" ht="15.75" customHeight="1">
      <c r="A88" s="83" t="s">
        <v>74</v>
      </c>
      <c r="B88" s="84" t="s">
        <v>37</v>
      </c>
      <c r="C88" s="85"/>
      <c r="D88" s="84"/>
      <c r="E88" s="84"/>
      <c r="F88" s="120"/>
      <c r="G88" s="84"/>
      <c r="H88" s="84"/>
      <c r="I88" s="84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8"/>
      <c r="V88" s="132"/>
      <c r="W88" s="134"/>
      <c r="X88" s="74"/>
      <c r="Y88" s="74"/>
      <c r="Z88" s="74"/>
      <c r="AA88" s="74"/>
      <c r="AB88" s="74"/>
      <c r="AC88" s="74"/>
      <c r="AD88" s="74"/>
    </row>
    <row r="89" spans="1:30">
      <c r="A89" s="94"/>
      <c r="B89" s="95"/>
      <c r="C89" s="96"/>
      <c r="D89" s="95"/>
      <c r="E89" s="95"/>
      <c r="F89" s="121"/>
      <c r="G89" s="95"/>
      <c r="H89" s="95"/>
      <c r="I89" s="95"/>
      <c r="J89" s="95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</row>
    <row r="90" spans="1:30">
      <c r="A90" s="94"/>
      <c r="B90" s="95"/>
      <c r="C90" s="96"/>
      <c r="D90" s="95"/>
      <c r="E90" s="95"/>
      <c r="F90" s="121"/>
      <c r="G90" s="95"/>
      <c r="H90" s="95"/>
      <c r="I90" s="95"/>
      <c r="J90" s="95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</row>
    <row r="91" spans="1:30">
      <c r="A91" s="94"/>
      <c r="B91" s="95"/>
      <c r="C91" s="96"/>
      <c r="D91" s="95"/>
      <c r="E91" s="95"/>
      <c r="F91" s="121"/>
      <c r="G91" s="95"/>
      <c r="H91" s="95"/>
      <c r="I91" s="95"/>
      <c r="J91" s="95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8"/>
    </row>
    <row r="92" spans="1:30">
      <c r="A92" s="94"/>
      <c r="B92" s="95"/>
      <c r="C92" s="96"/>
      <c r="D92" s="95"/>
      <c r="E92" s="95"/>
      <c r="F92" s="121"/>
      <c r="G92" s="95"/>
      <c r="H92" s="95"/>
      <c r="I92" s="95"/>
      <c r="J92" s="95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</row>
    <row r="93" spans="1:30">
      <c r="A93" s="94"/>
      <c r="B93" s="95"/>
      <c r="C93" s="96"/>
      <c r="D93" s="95"/>
      <c r="E93" s="95"/>
      <c r="F93" s="121"/>
      <c r="G93" s="95"/>
      <c r="H93" s="95"/>
      <c r="I93" s="95"/>
      <c r="J93" s="95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8"/>
    </row>
    <row r="94" spans="1:30" s="102" customFormat="1">
      <c r="A94" s="94"/>
      <c r="B94" s="95"/>
      <c r="C94" s="96"/>
      <c r="D94" s="95"/>
      <c r="E94" s="95"/>
      <c r="F94" s="121"/>
      <c r="G94" s="95"/>
      <c r="H94" s="95"/>
      <c r="I94" s="95"/>
      <c r="J94" s="95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  <c r="V94" s="131"/>
      <c r="W94" s="99"/>
      <c r="X94" s="99"/>
      <c r="Y94" s="99"/>
      <c r="Z94" s="99"/>
      <c r="AA94" s="99"/>
      <c r="AB94" s="99"/>
      <c r="AC94" s="99"/>
      <c r="AD94" s="99"/>
    </row>
    <row r="95" spans="1:30" s="102" customFormat="1">
      <c r="A95" s="94"/>
      <c r="B95" s="95"/>
      <c r="C95" s="96"/>
      <c r="D95" s="95"/>
      <c r="E95" s="95"/>
      <c r="F95" s="121"/>
      <c r="G95" s="95"/>
      <c r="H95" s="95"/>
      <c r="I95" s="95"/>
      <c r="J95" s="95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8"/>
      <c r="V95" s="131"/>
      <c r="W95" s="99"/>
      <c r="X95" s="99"/>
      <c r="Y95" s="99"/>
      <c r="Z95" s="99"/>
      <c r="AA95" s="99"/>
      <c r="AB95" s="99"/>
      <c r="AC95" s="99"/>
      <c r="AD95" s="99"/>
    </row>
    <row r="96" spans="1:30" s="102" customFormat="1">
      <c r="A96" s="94"/>
      <c r="B96" s="95"/>
      <c r="C96" s="96"/>
      <c r="D96" s="95"/>
      <c r="E96" s="95"/>
      <c r="F96" s="121"/>
      <c r="G96" s="95"/>
      <c r="H96" s="95"/>
      <c r="I96" s="95"/>
      <c r="J96" s="95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8"/>
      <c r="V96" s="131"/>
      <c r="W96" s="99"/>
      <c r="X96" s="99"/>
      <c r="Y96" s="99"/>
      <c r="Z96" s="99"/>
      <c r="AA96" s="99"/>
      <c r="AB96" s="99"/>
      <c r="AC96" s="99"/>
      <c r="AD96" s="99"/>
    </row>
    <row r="97" spans="1:30" s="102" customFormat="1">
      <c r="A97" s="94"/>
      <c r="B97" s="95"/>
      <c r="C97" s="96"/>
      <c r="D97" s="95"/>
      <c r="E97" s="95"/>
      <c r="F97" s="121"/>
      <c r="G97" s="95"/>
      <c r="H97" s="95"/>
      <c r="I97" s="95"/>
      <c r="J97" s="95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8"/>
      <c r="V97" s="131"/>
      <c r="W97" s="99"/>
      <c r="X97" s="99"/>
      <c r="Y97" s="99"/>
      <c r="Z97" s="99"/>
      <c r="AA97" s="99"/>
      <c r="AB97" s="99"/>
      <c r="AC97" s="99"/>
      <c r="AD97" s="99"/>
    </row>
    <row r="98" spans="1:30">
      <c r="A98" s="94"/>
      <c r="B98" s="95"/>
      <c r="C98" s="96"/>
      <c r="D98" s="95"/>
      <c r="E98" s="95"/>
      <c r="F98" s="121"/>
      <c r="G98" s="95"/>
      <c r="H98" s="95"/>
      <c r="I98" s="95"/>
      <c r="J98" s="95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</row>
    <row r="99" spans="1:30">
      <c r="A99" s="94"/>
      <c r="B99" s="95"/>
      <c r="C99" s="96"/>
      <c r="D99" s="95"/>
      <c r="E99" s="95"/>
      <c r="F99" s="121"/>
      <c r="G99" s="95"/>
      <c r="H99" s="95"/>
      <c r="I99" s="95"/>
      <c r="J99" s="95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</row>
    <row r="100" spans="1:30">
      <c r="A100" s="94"/>
      <c r="B100" s="95"/>
      <c r="C100" s="96"/>
      <c r="D100" s="95"/>
      <c r="E100" s="95"/>
      <c r="F100" s="121"/>
      <c r="G100" s="95"/>
      <c r="H100" s="95"/>
      <c r="I100" s="95"/>
      <c r="J100" s="95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8"/>
    </row>
  </sheetData>
  <mergeCells count="33">
    <mergeCell ref="O10:O12"/>
    <mergeCell ref="M8:M12"/>
    <mergeCell ref="L11:L12"/>
    <mergeCell ref="O8:P9"/>
    <mergeCell ref="T8:T12"/>
    <mergeCell ref="Q10:Q12"/>
    <mergeCell ref="R10:S11"/>
    <mergeCell ref="P10:P11"/>
    <mergeCell ref="J8:L8"/>
    <mergeCell ref="K11:K12"/>
    <mergeCell ref="N8:N12"/>
    <mergeCell ref="Q8:S9"/>
    <mergeCell ref="A4:U4"/>
    <mergeCell ref="A5:U5"/>
    <mergeCell ref="A8:A12"/>
    <mergeCell ref="B8:B12"/>
    <mergeCell ref="C8:C12"/>
    <mergeCell ref="A6:U6"/>
    <mergeCell ref="Q7:T7"/>
    <mergeCell ref="F8:F12"/>
    <mergeCell ref="G8:G12"/>
    <mergeCell ref="D8:D12"/>
    <mergeCell ref="E8:E12"/>
    <mergeCell ref="U8:U12"/>
    <mergeCell ref="H8:H12"/>
    <mergeCell ref="I8:I12"/>
    <mergeCell ref="J9:J12"/>
    <mergeCell ref="K9:L10"/>
    <mergeCell ref="D1:Q1"/>
    <mergeCell ref="C2:Q2"/>
    <mergeCell ref="R1:T1"/>
    <mergeCell ref="A1:B1"/>
    <mergeCell ref="A2:B2"/>
  </mergeCells>
  <phoneticPr fontId="0" type="noConversion"/>
  <printOptions horizontalCentered="1"/>
  <pageMargins left="0" right="0" top="0.59055118110236204" bottom="0.70866141732283505" header="0.66929133858267698" footer="0.39370078740157499"/>
  <pageSetup paperSize="9" scale="65" firstPageNumber="4294963191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100"/>
  <sheetViews>
    <sheetView zoomScale="85" zoomScaleNormal="69" workbookViewId="0">
      <pane xSplit="2" ySplit="16" topLeftCell="C40" activePane="bottomRight" state="frozen"/>
      <selection pane="topRight" activeCell="C1" sqref="C1"/>
      <selection pane="bottomLeft" activeCell="A12" sqref="A12"/>
      <selection pane="bottomRight" activeCell="I43" sqref="I43"/>
    </sheetView>
  </sheetViews>
  <sheetFormatPr defaultRowHeight="15.75"/>
  <cols>
    <col min="1" max="1" width="4.5703125" style="104" customWidth="1"/>
    <col min="2" max="2" width="35.7109375" style="100" customWidth="1"/>
    <col min="3" max="3" width="8.28515625" style="104" customWidth="1"/>
    <col min="4" max="4" width="8.42578125" style="104" customWidth="1"/>
    <col min="5" max="5" width="9.5703125" style="104" customWidth="1"/>
    <col min="6" max="6" width="11.28515625" style="105" customWidth="1"/>
    <col min="7" max="7" width="8.85546875" style="104" customWidth="1"/>
    <col min="8" max="8" width="8.5703125" style="100" customWidth="1"/>
    <col min="9" max="9" width="7.140625" style="104" customWidth="1"/>
    <col min="10" max="10" width="18.5703125" style="104" customWidth="1"/>
    <col min="11" max="11" width="11.5703125" style="106" customWidth="1"/>
    <col min="12" max="12" width="12" style="106" bestFit="1" customWidth="1"/>
    <col min="13" max="13" width="11.28515625" style="106" customWidth="1"/>
    <col min="14" max="14" width="13" style="106" customWidth="1"/>
    <col min="15" max="16" width="11.28515625" style="106" hidden="1" customWidth="1"/>
    <col min="17" max="17" width="11.28515625" style="106" customWidth="1"/>
    <col min="18" max="18" width="8.5703125" style="106" customWidth="1"/>
    <col min="19" max="19" width="8.5703125" style="106" bestFit="1" customWidth="1"/>
    <col min="20" max="20" width="15.7109375" style="106" customWidth="1"/>
    <col min="21" max="21" width="16.7109375" style="107" bestFit="1" customWidth="1"/>
    <col min="22" max="22" width="9.140625" style="130"/>
    <col min="23" max="23" width="12" style="100" bestFit="1" customWidth="1"/>
    <col min="24" max="16384" width="9.140625" style="100"/>
  </cols>
  <sheetData>
    <row r="1" spans="1:23" s="175" customFormat="1" ht="20.25" customHeight="1">
      <c r="A1" s="360" t="s">
        <v>238</v>
      </c>
      <c r="B1" s="359"/>
      <c r="C1" s="360" t="s">
        <v>240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274" t="s">
        <v>247</v>
      </c>
      <c r="U1" s="327"/>
    </row>
    <row r="2" spans="1:23" s="175" customFormat="1" ht="20.25" customHeight="1">
      <c r="A2" s="360" t="s">
        <v>239</v>
      </c>
      <c r="B2" s="359"/>
      <c r="C2" s="360" t="s">
        <v>241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299"/>
      <c r="U2" s="278"/>
    </row>
    <row r="3" spans="1:23" s="175" customFormat="1" ht="20.25" customHeight="1">
      <c r="A3" s="278"/>
      <c r="C3" s="278"/>
      <c r="D3" s="278"/>
      <c r="E3" s="278"/>
      <c r="F3" s="298"/>
      <c r="G3" s="278"/>
      <c r="I3" s="278"/>
      <c r="J3" s="278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78"/>
    </row>
    <row r="5" spans="1:23" s="2" customFormat="1" ht="24" customHeight="1">
      <c r="A5" s="384" t="s">
        <v>128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78"/>
      <c r="S5" s="378"/>
      <c r="T5" s="378"/>
      <c r="U5" s="300"/>
      <c r="V5" s="124"/>
    </row>
    <row r="6" spans="1:23" s="2" customFormat="1" ht="24" customHeight="1">
      <c r="A6" s="384" t="s">
        <v>86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8"/>
      <c r="T6" s="378"/>
      <c r="U6" s="300"/>
      <c r="V6" s="124"/>
    </row>
    <row r="7" spans="1:23" s="2" customFormat="1" ht="24" customHeight="1">
      <c r="A7" s="363" t="s">
        <v>246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00"/>
      <c r="V7" s="124"/>
    </row>
    <row r="8" spans="1:23" s="2" customFormat="1" ht="29.25" customHeight="1">
      <c r="R8" s="280"/>
      <c r="S8" s="385" t="s">
        <v>245</v>
      </c>
      <c r="T8" s="386"/>
      <c r="U8" s="326"/>
      <c r="V8" s="124"/>
    </row>
    <row r="9" spans="1:23" s="2" customFormat="1" ht="0.75" customHeight="1">
      <c r="A9" s="5"/>
      <c r="B9" s="5"/>
      <c r="C9" s="6"/>
      <c r="D9" s="5"/>
      <c r="E9" s="5"/>
      <c r="F9" s="116"/>
      <c r="G9" s="5"/>
      <c r="H9" s="5"/>
      <c r="I9" s="5"/>
      <c r="J9" s="5"/>
      <c r="K9" s="7"/>
      <c r="L9" s="7"/>
      <c r="M9" s="7"/>
      <c r="Q9" s="387"/>
      <c r="R9" s="387"/>
      <c r="S9" s="387"/>
      <c r="T9" s="387"/>
      <c r="U9" s="387"/>
      <c r="V9" s="124"/>
    </row>
    <row r="10" spans="1:23" s="9" customFormat="1" ht="21.75" customHeight="1">
      <c r="A10" s="347" t="s">
        <v>14</v>
      </c>
      <c r="B10" s="347" t="s">
        <v>15</v>
      </c>
      <c r="C10" s="347" t="s">
        <v>16</v>
      </c>
      <c r="D10" s="347" t="s">
        <v>17</v>
      </c>
      <c r="E10" s="347" t="s">
        <v>18</v>
      </c>
      <c r="F10" s="350" t="s">
        <v>19</v>
      </c>
      <c r="G10" s="347" t="s">
        <v>20</v>
      </c>
      <c r="H10" s="347" t="s">
        <v>21</v>
      </c>
      <c r="I10" s="347" t="s">
        <v>22</v>
      </c>
      <c r="J10" s="364" t="s">
        <v>23</v>
      </c>
      <c r="K10" s="364"/>
      <c r="L10" s="364"/>
      <c r="M10" s="341" t="s">
        <v>191</v>
      </c>
      <c r="N10" s="341" t="s">
        <v>24</v>
      </c>
      <c r="O10" s="365" t="s">
        <v>28</v>
      </c>
      <c r="P10" s="366"/>
      <c r="Q10" s="365" t="s">
        <v>133</v>
      </c>
      <c r="R10" s="369"/>
      <c r="S10" s="366"/>
      <c r="T10" s="347" t="s">
        <v>25</v>
      </c>
      <c r="U10" s="347" t="s">
        <v>25</v>
      </c>
      <c r="V10" s="125"/>
    </row>
    <row r="11" spans="1:23" s="9" customFormat="1" ht="23.25" customHeight="1">
      <c r="A11" s="348"/>
      <c r="B11" s="348"/>
      <c r="C11" s="348"/>
      <c r="D11" s="348"/>
      <c r="E11" s="348"/>
      <c r="F11" s="351"/>
      <c r="G11" s="348"/>
      <c r="H11" s="348"/>
      <c r="I11" s="348"/>
      <c r="J11" s="352" t="s">
        <v>26</v>
      </c>
      <c r="K11" s="364" t="s">
        <v>27</v>
      </c>
      <c r="L11" s="364"/>
      <c r="M11" s="373"/>
      <c r="N11" s="373"/>
      <c r="O11" s="367"/>
      <c r="P11" s="368"/>
      <c r="Q11" s="367"/>
      <c r="R11" s="370"/>
      <c r="S11" s="368"/>
      <c r="T11" s="348"/>
      <c r="U11" s="348"/>
      <c r="V11" s="125"/>
    </row>
    <row r="12" spans="1:23" s="9" customFormat="1" ht="19.5" customHeight="1">
      <c r="A12" s="348"/>
      <c r="B12" s="348"/>
      <c r="C12" s="348"/>
      <c r="D12" s="348"/>
      <c r="E12" s="348"/>
      <c r="F12" s="351"/>
      <c r="G12" s="348"/>
      <c r="H12" s="348"/>
      <c r="I12" s="348"/>
      <c r="J12" s="353"/>
      <c r="K12" s="364"/>
      <c r="L12" s="364"/>
      <c r="M12" s="373"/>
      <c r="N12" s="373"/>
      <c r="O12" s="340" t="s">
        <v>1</v>
      </c>
      <c r="P12" s="342" t="s">
        <v>29</v>
      </c>
      <c r="Q12" s="340" t="s">
        <v>1</v>
      </c>
      <c r="R12" s="342" t="s">
        <v>29</v>
      </c>
      <c r="S12" s="361"/>
      <c r="T12" s="348"/>
      <c r="U12" s="348"/>
      <c r="V12" s="125"/>
    </row>
    <row r="13" spans="1:23" s="9" customFormat="1" ht="37.5" customHeight="1">
      <c r="A13" s="348"/>
      <c r="B13" s="348"/>
      <c r="C13" s="348"/>
      <c r="D13" s="348"/>
      <c r="E13" s="348"/>
      <c r="F13" s="351"/>
      <c r="G13" s="348"/>
      <c r="H13" s="348"/>
      <c r="I13" s="348"/>
      <c r="J13" s="353"/>
      <c r="K13" s="364" t="s">
        <v>1</v>
      </c>
      <c r="L13" s="364" t="s">
        <v>30</v>
      </c>
      <c r="M13" s="373"/>
      <c r="N13" s="373"/>
      <c r="O13" s="340"/>
      <c r="P13" s="343"/>
      <c r="Q13" s="340"/>
      <c r="R13" s="343"/>
      <c r="S13" s="362"/>
      <c r="T13" s="348"/>
      <c r="U13" s="348"/>
      <c r="V13" s="125"/>
    </row>
    <row r="14" spans="1:23" s="9" customFormat="1" ht="36.75" customHeight="1">
      <c r="A14" s="349"/>
      <c r="B14" s="349"/>
      <c r="C14" s="349"/>
      <c r="D14" s="349"/>
      <c r="E14" s="349"/>
      <c r="F14" s="351"/>
      <c r="G14" s="349"/>
      <c r="H14" s="349"/>
      <c r="I14" s="349"/>
      <c r="J14" s="354"/>
      <c r="K14" s="337"/>
      <c r="L14" s="337"/>
      <c r="M14" s="373"/>
      <c r="N14" s="373"/>
      <c r="O14" s="341"/>
      <c r="P14" s="11" t="s">
        <v>31</v>
      </c>
      <c r="Q14" s="341"/>
      <c r="R14" s="11" t="s">
        <v>31</v>
      </c>
      <c r="S14" s="11" t="s">
        <v>32</v>
      </c>
      <c r="T14" s="349"/>
      <c r="U14" s="349"/>
      <c r="V14" s="125"/>
      <c r="W14" s="141"/>
    </row>
    <row r="15" spans="1:23" s="15" customFormat="1" ht="21.7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15</v>
      </c>
      <c r="R15" s="13">
        <v>16</v>
      </c>
      <c r="S15" s="13">
        <v>17</v>
      </c>
      <c r="T15" s="13"/>
      <c r="U15" s="13">
        <v>18</v>
      </c>
      <c r="V15" s="126"/>
    </row>
    <row r="16" spans="1:23" s="26" customFormat="1" ht="29.25" customHeight="1">
      <c r="A16" s="22"/>
      <c r="B16" s="18" t="s">
        <v>33</v>
      </c>
      <c r="C16" s="19"/>
      <c r="D16" s="20"/>
      <c r="E16" s="20"/>
      <c r="F16" s="21"/>
      <c r="G16" s="20"/>
      <c r="H16" s="22"/>
      <c r="I16" s="20"/>
      <c r="J16" s="20"/>
      <c r="K16" s="23">
        <f t="shared" ref="K16:P16" si="0">K17+K18+K19+K20</f>
        <v>219837.35099999997</v>
      </c>
      <c r="L16" s="23">
        <f t="shared" si="0"/>
        <v>219837.35099999997</v>
      </c>
      <c r="M16" s="23">
        <f t="shared" si="0"/>
        <v>0</v>
      </c>
      <c r="N16" s="23">
        <f>N17+N18+N19+N20</f>
        <v>174571</v>
      </c>
      <c r="O16" s="23">
        <f t="shared" si="0"/>
        <v>3525</v>
      </c>
      <c r="P16" s="23">
        <f t="shared" si="0"/>
        <v>0</v>
      </c>
      <c r="Q16" s="23">
        <f>Q17+Q18+Q19+Q20</f>
        <v>60000</v>
      </c>
      <c r="R16" s="23"/>
      <c r="S16" s="23"/>
      <c r="T16" s="23"/>
      <c r="U16" s="272"/>
      <c r="V16" s="127"/>
      <c r="W16" s="134"/>
    </row>
    <row r="17" spans="1:25" s="37" customFormat="1" ht="23.25" customHeight="1">
      <c r="A17" s="30">
        <v>1</v>
      </c>
      <c r="B17" s="29" t="s">
        <v>34</v>
      </c>
      <c r="C17" s="30"/>
      <c r="D17" s="31"/>
      <c r="E17" s="31"/>
      <c r="F17" s="32"/>
      <c r="G17" s="31"/>
      <c r="H17" s="33"/>
      <c r="I17" s="31"/>
      <c r="J17" s="34"/>
      <c r="K17" s="35">
        <f t="shared" ref="K17:P17" si="1">K34</f>
        <v>34773.751999999993</v>
      </c>
      <c r="L17" s="35">
        <f t="shared" si="1"/>
        <v>34773.751999999993</v>
      </c>
      <c r="M17" s="35">
        <f t="shared" si="1"/>
        <v>0</v>
      </c>
      <c r="N17" s="35">
        <f>N34</f>
        <v>21806</v>
      </c>
      <c r="O17" s="108">
        <f t="shared" si="1"/>
        <v>0</v>
      </c>
      <c r="P17" s="108">
        <f t="shared" si="1"/>
        <v>0</v>
      </c>
      <c r="Q17" s="108">
        <f>Q34</f>
        <v>14706</v>
      </c>
      <c r="R17" s="35"/>
      <c r="S17" s="35"/>
      <c r="T17" s="35"/>
      <c r="U17" s="30"/>
      <c r="V17" s="128"/>
      <c r="W17" s="134"/>
    </row>
    <row r="18" spans="1:25" s="37" customFormat="1" ht="21" customHeight="1">
      <c r="A18" s="30">
        <v>2</v>
      </c>
      <c r="B18" s="29" t="s">
        <v>35</v>
      </c>
      <c r="C18" s="30"/>
      <c r="D18" s="31"/>
      <c r="E18" s="31"/>
      <c r="F18" s="32"/>
      <c r="G18" s="31"/>
      <c r="H18" s="33"/>
      <c r="I18" s="31"/>
      <c r="J18" s="34"/>
      <c r="K18" s="108">
        <f t="shared" ref="K18:Q18" si="2">K50+K57+K62+K66+K71+K78+K84+K88</f>
        <v>128902.065</v>
      </c>
      <c r="L18" s="108">
        <f t="shared" si="2"/>
        <v>128902.065</v>
      </c>
      <c r="M18" s="108">
        <f t="shared" si="2"/>
        <v>0</v>
      </c>
      <c r="N18" s="108">
        <f t="shared" si="2"/>
        <v>128384</v>
      </c>
      <c r="O18" s="108">
        <f t="shared" si="2"/>
        <v>0</v>
      </c>
      <c r="P18" s="108">
        <f t="shared" si="2"/>
        <v>0</v>
      </c>
      <c r="Q18" s="108">
        <f t="shared" si="2"/>
        <v>30194</v>
      </c>
      <c r="R18" s="35"/>
      <c r="S18" s="35"/>
      <c r="T18" s="35"/>
      <c r="U18" s="35"/>
      <c r="V18" s="128"/>
      <c r="W18" s="134"/>
    </row>
    <row r="19" spans="1:25" s="37" customFormat="1" ht="24" customHeight="1">
      <c r="A19" s="30">
        <v>3</v>
      </c>
      <c r="B19" s="29" t="s">
        <v>36</v>
      </c>
      <c r="C19" s="30"/>
      <c r="D19" s="31"/>
      <c r="E19" s="31"/>
      <c r="F19" s="32"/>
      <c r="G19" s="31"/>
      <c r="H19" s="33"/>
      <c r="I19" s="31"/>
      <c r="J19" s="34"/>
      <c r="K19" s="108">
        <f t="shared" ref="K19:Q19" si="3">K53+K59+K64+K69+K75+K90+K79+K82+K85</f>
        <v>56161.534</v>
      </c>
      <c r="L19" s="108">
        <f t="shared" si="3"/>
        <v>56161.534</v>
      </c>
      <c r="M19" s="108">
        <f t="shared" si="3"/>
        <v>0</v>
      </c>
      <c r="N19" s="108">
        <f t="shared" si="3"/>
        <v>24381</v>
      </c>
      <c r="O19" s="108">
        <f t="shared" si="3"/>
        <v>0</v>
      </c>
      <c r="P19" s="108">
        <f t="shared" si="3"/>
        <v>0</v>
      </c>
      <c r="Q19" s="108">
        <f t="shared" si="3"/>
        <v>15100</v>
      </c>
      <c r="R19" s="35"/>
      <c r="S19" s="35"/>
      <c r="T19" s="35"/>
      <c r="U19" s="35">
        <f>U64+U69+U75+U90</f>
        <v>0</v>
      </c>
      <c r="V19" s="128"/>
      <c r="W19" s="134"/>
    </row>
    <row r="20" spans="1:25" s="37" customFormat="1" ht="23.25">
      <c r="A20" s="30">
        <v>5</v>
      </c>
      <c r="B20" s="29" t="s">
        <v>75</v>
      </c>
      <c r="C20" s="30"/>
      <c r="D20" s="31"/>
      <c r="E20" s="31"/>
      <c r="F20" s="32"/>
      <c r="G20" s="31"/>
      <c r="H20" s="33"/>
      <c r="I20" s="31"/>
      <c r="J20" s="34"/>
      <c r="K20" s="35"/>
      <c r="L20" s="35"/>
      <c r="M20" s="35"/>
      <c r="N20" s="35"/>
      <c r="O20" s="108">
        <f>O92</f>
        <v>3525</v>
      </c>
      <c r="P20" s="108">
        <f>P92</f>
        <v>0</v>
      </c>
      <c r="Q20" s="108">
        <f>Q92</f>
        <v>0</v>
      </c>
      <c r="R20" s="35"/>
      <c r="S20" s="35"/>
      <c r="T20" s="35"/>
      <c r="U20" s="35"/>
      <c r="V20" s="128"/>
      <c r="W20" s="134"/>
    </row>
    <row r="21" spans="1:25" s="26" customFormat="1" ht="32.25" customHeight="1">
      <c r="A21" s="41" t="s">
        <v>2</v>
      </c>
      <c r="B21" s="39" t="s">
        <v>38</v>
      </c>
      <c r="C21" s="30"/>
      <c r="D21" s="42"/>
      <c r="E21" s="42"/>
      <c r="F21" s="43"/>
      <c r="G21" s="42"/>
      <c r="H21" s="44"/>
      <c r="I21" s="42"/>
      <c r="J21" s="34"/>
      <c r="K21" s="36">
        <f t="shared" ref="K21:Q21" si="4">SUM(K22:K31)</f>
        <v>219837.351</v>
      </c>
      <c r="L21" s="36">
        <f t="shared" si="4"/>
        <v>219837.351</v>
      </c>
      <c r="M21" s="36">
        <f t="shared" si="4"/>
        <v>0</v>
      </c>
      <c r="N21" s="36">
        <f t="shared" si="4"/>
        <v>174571</v>
      </c>
      <c r="O21" s="36">
        <f t="shared" si="4"/>
        <v>3525</v>
      </c>
      <c r="P21" s="36">
        <f t="shared" si="4"/>
        <v>0</v>
      </c>
      <c r="Q21" s="36">
        <f t="shared" si="4"/>
        <v>60000</v>
      </c>
      <c r="R21" s="36"/>
      <c r="S21" s="36"/>
      <c r="T21" s="36"/>
      <c r="U21" s="36"/>
      <c r="V21" s="127"/>
      <c r="W21" s="134"/>
    </row>
    <row r="22" spans="1:25" s="37" customFormat="1" ht="23.25">
      <c r="A22" s="30">
        <v>1</v>
      </c>
      <c r="B22" s="29" t="s">
        <v>3</v>
      </c>
      <c r="C22" s="30"/>
      <c r="D22" s="31"/>
      <c r="E22" s="31"/>
      <c r="F22" s="32"/>
      <c r="G22" s="31"/>
      <c r="H22" s="33"/>
      <c r="I22" s="31"/>
      <c r="J22" s="34"/>
      <c r="K22" s="35">
        <f t="shared" ref="K22:Q22" si="5">K35+K49</f>
        <v>16834.089</v>
      </c>
      <c r="L22" s="35">
        <f t="shared" si="5"/>
        <v>16834.089</v>
      </c>
      <c r="M22" s="35">
        <f t="shared" si="5"/>
        <v>0</v>
      </c>
      <c r="N22" s="35">
        <f t="shared" si="5"/>
        <v>14800</v>
      </c>
      <c r="O22" s="108">
        <f t="shared" si="5"/>
        <v>0</v>
      </c>
      <c r="P22" s="108">
        <f t="shared" si="5"/>
        <v>0</v>
      </c>
      <c r="Q22" s="108">
        <f t="shared" si="5"/>
        <v>2200</v>
      </c>
      <c r="R22" s="35"/>
      <c r="S22" s="35"/>
      <c r="T22" s="35"/>
      <c r="U22" s="35">
        <f>U49</f>
        <v>0</v>
      </c>
      <c r="V22" s="129"/>
      <c r="W22" s="134"/>
      <c r="X22" s="24"/>
      <c r="Y22" s="24"/>
    </row>
    <row r="23" spans="1:25" s="37" customFormat="1" ht="23.25">
      <c r="A23" s="30">
        <v>2</v>
      </c>
      <c r="B23" s="29" t="s">
        <v>4</v>
      </c>
      <c r="C23" s="30"/>
      <c r="D23" s="31"/>
      <c r="E23" s="31"/>
      <c r="F23" s="32"/>
      <c r="G23" s="31"/>
      <c r="H23" s="33"/>
      <c r="I23" s="31"/>
      <c r="J23" s="34"/>
      <c r="K23" s="35">
        <f t="shared" ref="K23:Q23" si="6">K38+K56</f>
        <v>21959.161</v>
      </c>
      <c r="L23" s="35">
        <f t="shared" si="6"/>
        <v>21959.161</v>
      </c>
      <c r="M23" s="35">
        <f t="shared" si="6"/>
        <v>0</v>
      </c>
      <c r="N23" s="35">
        <f t="shared" si="6"/>
        <v>17281</v>
      </c>
      <c r="O23" s="108">
        <f t="shared" si="6"/>
        <v>0</v>
      </c>
      <c r="P23" s="108">
        <f t="shared" si="6"/>
        <v>0</v>
      </c>
      <c r="Q23" s="108">
        <f t="shared" si="6"/>
        <v>8000</v>
      </c>
      <c r="R23" s="35"/>
      <c r="S23" s="35"/>
      <c r="T23" s="35"/>
      <c r="U23" s="35">
        <f>U56</f>
        <v>0</v>
      </c>
      <c r="V23" s="129"/>
      <c r="W23" s="134"/>
      <c r="X23" s="24"/>
    </row>
    <row r="24" spans="1:25" s="37" customFormat="1" ht="23.25">
      <c r="A24" s="30">
        <v>3</v>
      </c>
      <c r="B24" s="29" t="s">
        <v>5</v>
      </c>
      <c r="C24" s="30"/>
      <c r="D24" s="31"/>
      <c r="E24" s="31"/>
      <c r="F24" s="32"/>
      <c r="G24" s="31"/>
      <c r="H24" s="33"/>
      <c r="I24" s="31"/>
      <c r="J24" s="34"/>
      <c r="K24" s="35">
        <f t="shared" ref="K24:Q24" si="7">K40+K61</f>
        <v>0</v>
      </c>
      <c r="L24" s="35">
        <f t="shared" si="7"/>
        <v>0</v>
      </c>
      <c r="M24" s="35">
        <f t="shared" si="7"/>
        <v>0</v>
      </c>
      <c r="N24" s="35">
        <f t="shared" si="7"/>
        <v>0</v>
      </c>
      <c r="O24" s="108">
        <f t="shared" si="7"/>
        <v>0</v>
      </c>
      <c r="P24" s="108">
        <f t="shared" si="7"/>
        <v>0</v>
      </c>
      <c r="Q24" s="108">
        <f t="shared" si="7"/>
        <v>0</v>
      </c>
      <c r="R24" s="35"/>
      <c r="S24" s="35"/>
      <c r="T24" s="35"/>
      <c r="U24" s="30"/>
      <c r="V24" s="129"/>
      <c r="W24" s="134"/>
      <c r="X24" s="24"/>
    </row>
    <row r="25" spans="1:25" s="37" customFormat="1" ht="23.25">
      <c r="A25" s="30">
        <v>4</v>
      </c>
      <c r="B25" s="29" t="s">
        <v>6</v>
      </c>
      <c r="C25" s="30"/>
      <c r="D25" s="31"/>
      <c r="E25" s="31"/>
      <c r="F25" s="32"/>
      <c r="G25" s="31"/>
      <c r="H25" s="33"/>
      <c r="I25" s="31"/>
      <c r="J25" s="34"/>
      <c r="K25" s="35">
        <f t="shared" ref="K25:Q25" si="8">K41+K65</f>
        <v>0</v>
      </c>
      <c r="L25" s="35">
        <f t="shared" si="8"/>
        <v>0</v>
      </c>
      <c r="M25" s="35">
        <f t="shared" si="8"/>
        <v>0</v>
      </c>
      <c r="N25" s="35">
        <f t="shared" si="8"/>
        <v>0</v>
      </c>
      <c r="O25" s="108">
        <f t="shared" si="8"/>
        <v>0</v>
      </c>
      <c r="P25" s="108">
        <f t="shared" si="8"/>
        <v>0</v>
      </c>
      <c r="Q25" s="108">
        <f t="shared" si="8"/>
        <v>0</v>
      </c>
      <c r="R25" s="35"/>
      <c r="S25" s="35"/>
      <c r="T25" s="35"/>
      <c r="U25" s="30"/>
      <c r="V25" s="129"/>
      <c r="W25" s="134"/>
      <c r="X25" s="24"/>
    </row>
    <row r="26" spans="1:25" s="37" customFormat="1" ht="23.25">
      <c r="A26" s="30">
        <v>5</v>
      </c>
      <c r="B26" s="29" t="s">
        <v>7</v>
      </c>
      <c r="C26" s="30"/>
      <c r="D26" s="31"/>
      <c r="E26" s="31"/>
      <c r="F26" s="32"/>
      <c r="G26" s="31"/>
      <c r="H26" s="33"/>
      <c r="I26" s="31"/>
      <c r="J26" s="34"/>
      <c r="K26" s="35">
        <f t="shared" ref="K26:Q26" si="9">K42+K70</f>
        <v>132854.01499999998</v>
      </c>
      <c r="L26" s="35">
        <f t="shared" si="9"/>
        <v>132854.01499999998</v>
      </c>
      <c r="M26" s="35">
        <f t="shared" si="9"/>
        <v>0</v>
      </c>
      <c r="N26" s="35">
        <f t="shared" si="9"/>
        <v>121490</v>
      </c>
      <c r="O26" s="108">
        <f t="shared" si="9"/>
        <v>0</v>
      </c>
      <c r="P26" s="108">
        <f t="shared" si="9"/>
        <v>0</v>
      </c>
      <c r="Q26" s="108">
        <f t="shared" si="9"/>
        <v>42400</v>
      </c>
      <c r="R26" s="35"/>
      <c r="S26" s="35"/>
      <c r="T26" s="35"/>
      <c r="U26" s="30"/>
      <c r="V26" s="129"/>
      <c r="W26" s="134"/>
      <c r="X26" s="24"/>
    </row>
    <row r="27" spans="1:25" s="37" customFormat="1" ht="23.25">
      <c r="A27" s="30">
        <v>6</v>
      </c>
      <c r="B27" s="29" t="s">
        <v>8</v>
      </c>
      <c r="C27" s="30"/>
      <c r="D27" s="31"/>
      <c r="E27" s="31"/>
      <c r="F27" s="32"/>
      <c r="G27" s="31"/>
      <c r="H27" s="33"/>
      <c r="I27" s="31"/>
      <c r="J27" s="34"/>
      <c r="K27" s="35">
        <f t="shared" ref="K27:Q27" si="10">K44+K77</f>
        <v>0</v>
      </c>
      <c r="L27" s="35">
        <f t="shared" si="10"/>
        <v>0</v>
      </c>
      <c r="M27" s="35">
        <f t="shared" si="10"/>
        <v>0</v>
      </c>
      <c r="N27" s="35">
        <f t="shared" si="10"/>
        <v>0</v>
      </c>
      <c r="O27" s="47">
        <f t="shared" si="10"/>
        <v>0</v>
      </c>
      <c r="P27" s="47">
        <f t="shared" si="10"/>
        <v>0</v>
      </c>
      <c r="Q27" s="47">
        <f t="shared" si="10"/>
        <v>0</v>
      </c>
      <c r="R27" s="35"/>
      <c r="S27" s="35"/>
      <c r="T27" s="35"/>
      <c r="U27" s="30"/>
      <c r="V27" s="129"/>
      <c r="W27" s="134"/>
      <c r="X27" s="24"/>
    </row>
    <row r="28" spans="1:25" s="37" customFormat="1" ht="23.25">
      <c r="A28" s="30">
        <v>7</v>
      </c>
      <c r="B28" s="29" t="s">
        <v>9</v>
      </c>
      <c r="C28" s="30"/>
      <c r="D28" s="31"/>
      <c r="E28" s="31"/>
      <c r="F28" s="32"/>
      <c r="G28" s="31"/>
      <c r="H28" s="33"/>
      <c r="I28" s="31"/>
      <c r="J28" s="34"/>
      <c r="K28" s="35">
        <f t="shared" ref="K28:Q28" si="11">K45+K80</f>
        <v>0</v>
      </c>
      <c r="L28" s="35">
        <f t="shared" si="11"/>
        <v>0</v>
      </c>
      <c r="M28" s="35">
        <f t="shared" si="11"/>
        <v>0</v>
      </c>
      <c r="N28" s="35">
        <f t="shared" si="11"/>
        <v>0</v>
      </c>
      <c r="O28" s="47">
        <f t="shared" si="11"/>
        <v>0</v>
      </c>
      <c r="P28" s="47">
        <f t="shared" si="11"/>
        <v>0</v>
      </c>
      <c r="Q28" s="47">
        <f t="shared" si="11"/>
        <v>0</v>
      </c>
      <c r="R28" s="35"/>
      <c r="S28" s="35"/>
      <c r="T28" s="35"/>
      <c r="U28" s="30"/>
      <c r="V28" s="129"/>
      <c r="W28" s="134"/>
      <c r="X28" s="24"/>
    </row>
    <row r="29" spans="1:25" s="37" customFormat="1" ht="23.25">
      <c r="A29" s="30">
        <v>8</v>
      </c>
      <c r="B29" s="29" t="s">
        <v>10</v>
      </c>
      <c r="C29" s="30"/>
      <c r="D29" s="31"/>
      <c r="E29" s="31"/>
      <c r="F29" s="32"/>
      <c r="G29" s="31"/>
      <c r="H29" s="33"/>
      <c r="I29" s="31"/>
      <c r="J29" s="34"/>
      <c r="K29" s="35">
        <f t="shared" ref="K29:Q29" si="12">K46+K83</f>
        <v>27416.224999999999</v>
      </c>
      <c r="L29" s="35">
        <f t="shared" si="12"/>
        <v>27416.224999999999</v>
      </c>
      <c r="M29" s="35">
        <f t="shared" si="12"/>
        <v>0</v>
      </c>
      <c r="N29" s="35">
        <f t="shared" si="12"/>
        <v>400</v>
      </c>
      <c r="O29" s="47">
        <f t="shared" si="12"/>
        <v>0</v>
      </c>
      <c r="P29" s="47">
        <f t="shared" si="12"/>
        <v>0</v>
      </c>
      <c r="Q29" s="47">
        <f t="shared" si="12"/>
        <v>400</v>
      </c>
      <c r="R29" s="35"/>
      <c r="S29" s="35"/>
      <c r="T29" s="35"/>
      <c r="U29" s="30"/>
      <c r="V29" s="129"/>
      <c r="W29" s="134"/>
      <c r="X29" s="24"/>
    </row>
    <row r="30" spans="1:25" s="37" customFormat="1" ht="23.25">
      <c r="A30" s="30">
        <v>9</v>
      </c>
      <c r="B30" s="29" t="s">
        <v>11</v>
      </c>
      <c r="C30" s="30"/>
      <c r="D30" s="31"/>
      <c r="E30" s="31"/>
      <c r="F30" s="32"/>
      <c r="G30" s="31"/>
      <c r="H30" s="33"/>
      <c r="I30" s="31"/>
      <c r="J30" s="34"/>
      <c r="K30" s="35">
        <f t="shared" ref="K30:Q30" si="13">K47+K87</f>
        <v>20773.861000000001</v>
      </c>
      <c r="L30" s="35">
        <f t="shared" si="13"/>
        <v>20773.861000000001</v>
      </c>
      <c r="M30" s="35">
        <f t="shared" si="13"/>
        <v>0</v>
      </c>
      <c r="N30" s="35">
        <f t="shared" si="13"/>
        <v>20600</v>
      </c>
      <c r="O30" s="47">
        <f t="shared" si="13"/>
        <v>0</v>
      </c>
      <c r="P30" s="47">
        <f t="shared" si="13"/>
        <v>0</v>
      </c>
      <c r="Q30" s="47">
        <f t="shared" si="13"/>
        <v>7000</v>
      </c>
      <c r="R30" s="35"/>
      <c r="S30" s="35"/>
      <c r="T30" s="35"/>
      <c r="U30" s="30"/>
      <c r="V30" s="129"/>
      <c r="W30" s="134"/>
      <c r="X30" s="24"/>
    </row>
    <row r="31" spans="1:25" s="37" customFormat="1" ht="23.25">
      <c r="A31" s="41"/>
      <c r="B31" s="39" t="s">
        <v>37</v>
      </c>
      <c r="C31" s="41"/>
      <c r="D31" s="42"/>
      <c r="E31" s="42"/>
      <c r="F31" s="43"/>
      <c r="G31" s="42"/>
      <c r="H31" s="44"/>
      <c r="I31" s="42"/>
      <c r="J31" s="45"/>
      <c r="K31" s="36"/>
      <c r="L31" s="36"/>
      <c r="M31" s="36"/>
      <c r="N31" s="36"/>
      <c r="O31" s="36">
        <f>O92</f>
        <v>3525</v>
      </c>
      <c r="P31" s="36">
        <f>P92</f>
        <v>0</v>
      </c>
      <c r="Q31" s="36">
        <f>Q92</f>
        <v>0</v>
      </c>
      <c r="R31" s="35"/>
      <c r="S31" s="35"/>
      <c r="T31" s="35"/>
      <c r="U31" s="30"/>
      <c r="V31" s="128"/>
      <c r="W31" s="134"/>
      <c r="X31" s="24"/>
    </row>
    <row r="32" spans="1:25" s="26" customFormat="1" ht="23.25">
      <c r="A32" s="41"/>
      <c r="B32" s="39" t="s">
        <v>112</v>
      </c>
      <c r="C32" s="30"/>
      <c r="D32" s="42"/>
      <c r="E32" s="42"/>
      <c r="F32" s="43"/>
      <c r="G32" s="42"/>
      <c r="H32" s="44"/>
      <c r="I32" s="42"/>
      <c r="J32" s="3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1"/>
      <c r="V32" s="127"/>
      <c r="W32" s="134"/>
    </row>
    <row r="33" spans="1:23" s="26" customFormat="1" ht="32.25" customHeight="1">
      <c r="A33" s="41" t="s">
        <v>13</v>
      </c>
      <c r="B33" s="39" t="s">
        <v>38</v>
      </c>
      <c r="C33" s="30"/>
      <c r="D33" s="42"/>
      <c r="E33" s="42"/>
      <c r="F33" s="43"/>
      <c r="G33" s="42"/>
      <c r="H33" s="44"/>
      <c r="I33" s="42"/>
      <c r="J33" s="34"/>
      <c r="K33" s="36">
        <f t="shared" ref="K33:Q33" si="14">K34+K48+K92</f>
        <v>219837.35100000002</v>
      </c>
      <c r="L33" s="36">
        <f t="shared" si="14"/>
        <v>219837.35100000002</v>
      </c>
      <c r="M33" s="36">
        <f t="shared" si="14"/>
        <v>0</v>
      </c>
      <c r="N33" s="36">
        <f t="shared" si="14"/>
        <v>174571</v>
      </c>
      <c r="O33" s="36">
        <f t="shared" si="14"/>
        <v>3525</v>
      </c>
      <c r="P33" s="36">
        <f t="shared" si="14"/>
        <v>0</v>
      </c>
      <c r="Q33" s="36">
        <f t="shared" si="14"/>
        <v>60000</v>
      </c>
      <c r="R33" s="36"/>
      <c r="S33" s="36"/>
      <c r="T33" s="36"/>
      <c r="U33" s="41"/>
      <c r="V33" s="127"/>
      <c r="W33" s="134"/>
    </row>
    <row r="34" spans="1:23" s="26" customFormat="1" ht="23.25" customHeight="1">
      <c r="A34" s="41" t="s">
        <v>40</v>
      </c>
      <c r="B34" s="39" t="s">
        <v>41</v>
      </c>
      <c r="C34" s="44"/>
      <c r="D34" s="42"/>
      <c r="E34" s="42"/>
      <c r="F34" s="43"/>
      <c r="G34" s="42"/>
      <c r="H34" s="44"/>
      <c r="I34" s="42"/>
      <c r="J34" s="34"/>
      <c r="K34" s="36">
        <f>K35+K38+K40+K41+K42+K44+K45+K46+K47</f>
        <v>34773.751999999993</v>
      </c>
      <c r="L34" s="36">
        <f>L35+L38+L40+L41+L42+L44+L45+L46+L47</f>
        <v>34773.751999999993</v>
      </c>
      <c r="M34" s="36">
        <f>M35+M38+M40+M41+M42+M44+M45+M46+M47</f>
        <v>0</v>
      </c>
      <c r="N34" s="36">
        <f>N35+N38+N40+N41+N42+N44+N45+N46+N47</f>
        <v>21806</v>
      </c>
      <c r="O34" s="36">
        <f>O35+O38+O40+O41+O42+O44+O45+O46+O47</f>
        <v>0</v>
      </c>
      <c r="P34" s="36"/>
      <c r="Q34" s="36">
        <f>Q35+Q38+Q40+Q41+Q42+Q44+Q45+Q46+Q47</f>
        <v>14706</v>
      </c>
      <c r="R34" s="36"/>
      <c r="S34" s="36"/>
      <c r="T34" s="36"/>
      <c r="U34" s="41"/>
      <c r="V34" s="127"/>
      <c r="W34" s="134"/>
    </row>
    <row r="35" spans="1:23" s="26" customFormat="1" ht="23.25">
      <c r="A35" s="41" t="s">
        <v>42</v>
      </c>
      <c r="B35" s="39" t="s">
        <v>43</v>
      </c>
      <c r="C35" s="44"/>
      <c r="D35" s="42"/>
      <c r="E35" s="42"/>
      <c r="F35" s="43"/>
      <c r="G35" s="42"/>
      <c r="H35" s="44"/>
      <c r="I35" s="42"/>
      <c r="J35" s="34"/>
      <c r="K35" s="36">
        <f t="shared" ref="K35:P35" si="15">K36</f>
        <v>9319.4559999999983</v>
      </c>
      <c r="L35" s="36">
        <f t="shared" si="15"/>
        <v>9319.4559999999983</v>
      </c>
      <c r="M35" s="36">
        <f t="shared" si="15"/>
        <v>0</v>
      </c>
      <c r="N35" s="36">
        <f t="shared" si="15"/>
        <v>7300</v>
      </c>
      <c r="O35" s="36">
        <f t="shared" si="15"/>
        <v>0</v>
      </c>
      <c r="P35" s="36">
        <f t="shared" si="15"/>
        <v>0</v>
      </c>
      <c r="Q35" s="36">
        <f>Q36</f>
        <v>200</v>
      </c>
      <c r="R35" s="36">
        <v>0</v>
      </c>
      <c r="S35" s="36">
        <v>0</v>
      </c>
      <c r="T35" s="36"/>
      <c r="U35" s="41"/>
      <c r="V35" s="127"/>
      <c r="W35" s="134"/>
    </row>
    <row r="36" spans="1:23" s="38" customFormat="1" ht="63">
      <c r="A36" s="28">
        <v>1</v>
      </c>
      <c r="B36" s="286" t="s">
        <v>134</v>
      </c>
      <c r="C36" s="165"/>
      <c r="D36" s="283"/>
      <c r="E36" s="302" t="s">
        <v>90</v>
      </c>
      <c r="F36" s="167"/>
      <c r="G36" s="283"/>
      <c r="H36" s="165"/>
      <c r="I36" s="303" t="s">
        <v>100</v>
      </c>
      <c r="J36" s="329" t="s">
        <v>135</v>
      </c>
      <c r="K36" s="49">
        <v>9319.4559999999983</v>
      </c>
      <c r="L36" s="49">
        <v>9319.4559999999983</v>
      </c>
      <c r="M36" s="49"/>
      <c r="N36" s="49">
        <v>7300</v>
      </c>
      <c r="O36" s="49"/>
      <c r="P36" s="49"/>
      <c r="Q36" s="49">
        <v>200</v>
      </c>
      <c r="R36" s="49"/>
      <c r="S36" s="49"/>
      <c r="T36" s="49"/>
      <c r="U36" s="28"/>
      <c r="V36" s="304"/>
      <c r="W36" s="305"/>
    </row>
    <row r="37" spans="1:23" s="228" customFormat="1" ht="23.25" hidden="1">
      <c r="A37" s="217"/>
      <c r="B37" s="218"/>
      <c r="C37" s="219"/>
      <c r="D37" s="220"/>
      <c r="E37" s="221"/>
      <c r="F37" s="222"/>
      <c r="G37" s="220"/>
      <c r="H37" s="219"/>
      <c r="I37" s="223"/>
      <c r="J37" s="224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17"/>
      <c r="V37" s="226"/>
      <c r="W37" s="227"/>
    </row>
    <row r="38" spans="1:23" s="26" customFormat="1" ht="23.25">
      <c r="A38" s="41" t="s">
        <v>44</v>
      </c>
      <c r="B38" s="39" t="s">
        <v>45</v>
      </c>
      <c r="C38" s="44"/>
      <c r="D38" s="42"/>
      <c r="E38" s="42"/>
      <c r="F38" s="43"/>
      <c r="G38" s="42"/>
      <c r="H38" s="44"/>
      <c r="I38" s="42"/>
      <c r="J38" s="34"/>
      <c r="K38" s="36">
        <f t="shared" ref="K38:R38" si="16">K39</f>
        <v>0</v>
      </c>
      <c r="L38" s="36">
        <f t="shared" si="16"/>
        <v>0</v>
      </c>
      <c r="M38" s="36">
        <f t="shared" si="16"/>
        <v>0</v>
      </c>
      <c r="N38" s="36">
        <f t="shared" si="16"/>
        <v>0</v>
      </c>
      <c r="O38" s="36">
        <f t="shared" si="16"/>
        <v>0</v>
      </c>
      <c r="P38" s="36">
        <f t="shared" si="16"/>
        <v>0</v>
      </c>
      <c r="Q38" s="36">
        <f t="shared" si="16"/>
        <v>0</v>
      </c>
      <c r="R38" s="36">
        <f t="shared" si="16"/>
        <v>0</v>
      </c>
      <c r="S38" s="36">
        <f>S39</f>
        <v>0</v>
      </c>
      <c r="T38" s="36"/>
      <c r="U38" s="41"/>
      <c r="V38" s="127"/>
      <c r="W38" s="134"/>
    </row>
    <row r="39" spans="1:23" s="26" customFormat="1" ht="1.5" customHeight="1">
      <c r="A39" s="35"/>
      <c r="B39" s="29"/>
      <c r="C39" s="35"/>
      <c r="D39" s="35"/>
      <c r="E39" s="30"/>
      <c r="F39" s="158"/>
      <c r="G39" s="35"/>
      <c r="H39" s="35"/>
      <c r="I39" s="35"/>
      <c r="J39" s="30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3"/>
      <c r="V39" s="132"/>
      <c r="W39" s="134"/>
    </row>
    <row r="40" spans="1:23" s="26" customFormat="1" ht="25.5" customHeight="1">
      <c r="A40" s="41" t="s">
        <v>46</v>
      </c>
      <c r="B40" s="39" t="s">
        <v>47</v>
      </c>
      <c r="C40" s="44"/>
      <c r="D40" s="42"/>
      <c r="E40" s="42"/>
      <c r="F40" s="43"/>
      <c r="G40" s="42"/>
      <c r="H40" s="44"/>
      <c r="I40" s="42"/>
      <c r="J40" s="34"/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/>
      <c r="Q40" s="51">
        <v>0</v>
      </c>
      <c r="R40" s="51"/>
      <c r="S40" s="51"/>
      <c r="T40" s="51"/>
      <c r="U40" s="51"/>
      <c r="V40" s="132"/>
      <c r="W40" s="134"/>
    </row>
    <row r="41" spans="1:23" s="37" customFormat="1" ht="23.25">
      <c r="A41" s="41" t="s">
        <v>48</v>
      </c>
      <c r="B41" s="39" t="s">
        <v>49</v>
      </c>
      <c r="C41" s="44"/>
      <c r="D41" s="42"/>
      <c r="E41" s="42"/>
      <c r="F41" s="43"/>
      <c r="G41" s="42"/>
      <c r="H41" s="44"/>
      <c r="I41" s="42"/>
      <c r="J41" s="34"/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/>
      <c r="U41" s="51">
        <v>0</v>
      </c>
      <c r="V41" s="132"/>
      <c r="W41" s="134"/>
    </row>
    <row r="42" spans="1:23" s="37" customFormat="1" ht="23.25">
      <c r="A42" s="41" t="s">
        <v>50</v>
      </c>
      <c r="B42" s="39" t="s">
        <v>51</v>
      </c>
      <c r="C42" s="30"/>
      <c r="D42" s="42"/>
      <c r="E42" s="34"/>
      <c r="F42" s="32"/>
      <c r="G42" s="30"/>
      <c r="H42" s="33"/>
      <c r="I42" s="30"/>
      <c r="J42" s="41"/>
      <c r="K42" s="51">
        <f t="shared" ref="K42:P42" si="17">K43</f>
        <v>25454.295999999998</v>
      </c>
      <c r="L42" s="51">
        <f t="shared" si="17"/>
        <v>25454.295999999998</v>
      </c>
      <c r="M42" s="51">
        <f t="shared" si="17"/>
        <v>0</v>
      </c>
      <c r="N42" s="51">
        <f t="shared" si="17"/>
        <v>14506</v>
      </c>
      <c r="O42" s="51">
        <f t="shared" si="17"/>
        <v>0</v>
      </c>
      <c r="P42" s="51">
        <f t="shared" si="17"/>
        <v>0</v>
      </c>
      <c r="Q42" s="51">
        <f>Q43</f>
        <v>14506</v>
      </c>
      <c r="R42" s="51">
        <v>0</v>
      </c>
      <c r="S42" s="51">
        <v>0</v>
      </c>
      <c r="T42" s="51"/>
      <c r="U42" s="51">
        <v>0</v>
      </c>
      <c r="V42" s="132"/>
      <c r="W42" s="134"/>
    </row>
    <row r="43" spans="1:23" s="37" customFormat="1" ht="237.75" customHeight="1">
      <c r="A43" s="306">
        <v>2</v>
      </c>
      <c r="B43" s="306" t="s">
        <v>137</v>
      </c>
      <c r="C43" s="306"/>
      <c r="D43" s="306"/>
      <c r="E43" s="306" t="s">
        <v>90</v>
      </c>
      <c r="F43" s="306">
        <v>7450278</v>
      </c>
      <c r="G43" s="306"/>
      <c r="H43" s="306"/>
      <c r="I43" s="306" t="s">
        <v>232</v>
      </c>
      <c r="J43" s="307" t="s">
        <v>231</v>
      </c>
      <c r="K43" s="306">
        <f>L43</f>
        <v>25454.295999999998</v>
      </c>
      <c r="L43" s="306">
        <f>25454.296</f>
        <v>25454.295999999998</v>
      </c>
      <c r="M43" s="306"/>
      <c r="N43" s="306">
        <f>Q43</f>
        <v>14506</v>
      </c>
      <c r="O43" s="306"/>
      <c r="P43" s="306"/>
      <c r="Q43" s="306">
        <v>14506</v>
      </c>
      <c r="R43" s="306"/>
      <c r="S43" s="306"/>
      <c r="T43" s="306" t="s">
        <v>212</v>
      </c>
      <c r="U43" s="65"/>
      <c r="V43" s="132"/>
      <c r="W43" s="134"/>
    </row>
    <row r="44" spans="1:23" s="37" customFormat="1" ht="31.5">
      <c r="A44" s="41" t="s">
        <v>54</v>
      </c>
      <c r="B44" s="39" t="s">
        <v>55</v>
      </c>
      <c r="C44" s="45"/>
      <c r="D44" s="41"/>
      <c r="E44" s="45"/>
      <c r="F44" s="43"/>
      <c r="G44" s="42"/>
      <c r="H44" s="44"/>
      <c r="I44" s="53"/>
      <c r="J44" s="34"/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/>
      <c r="Q44" s="51">
        <v>0</v>
      </c>
      <c r="R44" s="51"/>
      <c r="S44" s="51"/>
      <c r="T44" s="51"/>
      <c r="U44" s="51"/>
      <c r="V44" s="132"/>
      <c r="W44" s="134"/>
    </row>
    <row r="45" spans="1:23" s="37" customFormat="1" ht="23.25">
      <c r="A45" s="41" t="s">
        <v>56</v>
      </c>
      <c r="B45" s="54" t="s">
        <v>57</v>
      </c>
      <c r="C45" s="31"/>
      <c r="D45" s="30"/>
      <c r="E45" s="34"/>
      <c r="F45" s="55"/>
      <c r="G45" s="30"/>
      <c r="H45" s="56"/>
      <c r="I45" s="30"/>
      <c r="J45" s="30"/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/>
      <c r="Q45" s="57">
        <v>0</v>
      </c>
      <c r="R45" s="57"/>
      <c r="S45" s="57"/>
      <c r="T45" s="57"/>
      <c r="U45" s="30"/>
      <c r="V45" s="132"/>
      <c r="W45" s="134"/>
    </row>
    <row r="46" spans="1:23" s="37" customFormat="1" ht="23.25">
      <c r="A46" s="41" t="s">
        <v>58</v>
      </c>
      <c r="B46" s="54" t="s">
        <v>59</v>
      </c>
      <c r="C46" s="31"/>
      <c r="D46" s="30"/>
      <c r="E46" s="34"/>
      <c r="F46" s="55"/>
      <c r="G46" s="30"/>
      <c r="H46" s="56"/>
      <c r="I46" s="30"/>
      <c r="J46" s="30"/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/>
      <c r="Q46" s="58">
        <v>0</v>
      </c>
      <c r="R46" s="58"/>
      <c r="S46" s="58"/>
      <c r="T46" s="58"/>
      <c r="U46" s="30"/>
      <c r="V46" s="132"/>
      <c r="W46" s="134"/>
    </row>
    <row r="47" spans="1:23" s="26" customFormat="1" ht="23.25">
      <c r="A47" s="41" t="s">
        <v>60</v>
      </c>
      <c r="B47" s="54" t="s">
        <v>61</v>
      </c>
      <c r="C47" s="31"/>
      <c r="D47" s="30"/>
      <c r="E47" s="34"/>
      <c r="F47" s="55"/>
      <c r="G47" s="30"/>
      <c r="H47" s="56"/>
      <c r="I47" s="30"/>
      <c r="J47" s="30"/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/>
      <c r="U47" s="58"/>
      <c r="V47" s="132"/>
      <c r="W47" s="134"/>
    </row>
    <row r="48" spans="1:23" s="37" customFormat="1" ht="28.5">
      <c r="A48" s="41" t="s">
        <v>62</v>
      </c>
      <c r="B48" s="59" t="s">
        <v>63</v>
      </c>
      <c r="C48" s="44"/>
      <c r="D48" s="42"/>
      <c r="E48" s="60"/>
      <c r="F48" s="43"/>
      <c r="G48" s="42"/>
      <c r="H48" s="44"/>
      <c r="I48" s="53"/>
      <c r="J48" s="34"/>
      <c r="K48" s="36">
        <f>K49+K56+K61+K65+K70+K77+K80+K83+K87</f>
        <v>185063.59900000002</v>
      </c>
      <c r="L48" s="36">
        <f>L49+L56+L61+L65+L70+L77+L80+L83+L87</f>
        <v>185063.59900000002</v>
      </c>
      <c r="M48" s="36">
        <f>M49+M56+M61+M65+M70+M77+M80+M83+M87</f>
        <v>0</v>
      </c>
      <c r="N48" s="36">
        <f>N49+N56+N61+N65+N70+N77+N80+N83+N87</f>
        <v>152765</v>
      </c>
      <c r="O48" s="36">
        <f>O49+O56+O61+O65+O70+O77+O80+O83+O87</f>
        <v>0</v>
      </c>
      <c r="P48" s="36"/>
      <c r="Q48" s="36">
        <f>Q49+Q56+Q61+Q65+Q70+Q77+Q80+Q83+Q87</f>
        <v>45294</v>
      </c>
      <c r="R48" s="36"/>
      <c r="S48" s="36"/>
      <c r="T48" s="36"/>
      <c r="U48" s="30"/>
      <c r="V48" s="132"/>
      <c r="W48" s="134"/>
    </row>
    <row r="49" spans="1:23" s="37" customFormat="1" ht="23.25">
      <c r="A49" s="41" t="s">
        <v>42</v>
      </c>
      <c r="B49" s="59" t="s">
        <v>43</v>
      </c>
      <c r="C49" s="44"/>
      <c r="D49" s="42"/>
      <c r="E49" s="60"/>
      <c r="F49" s="43"/>
      <c r="G49" s="42"/>
      <c r="H49" s="44"/>
      <c r="I49" s="53"/>
      <c r="J49" s="34"/>
      <c r="K49" s="36">
        <f t="shared" ref="K49:S49" si="18">K50+K53</f>
        <v>7514.6329999999998</v>
      </c>
      <c r="L49" s="36">
        <f t="shared" si="18"/>
        <v>7514.6329999999998</v>
      </c>
      <c r="M49" s="36">
        <f t="shared" si="18"/>
        <v>0</v>
      </c>
      <c r="N49" s="36">
        <f t="shared" si="18"/>
        <v>7500</v>
      </c>
      <c r="O49" s="36">
        <f t="shared" si="18"/>
        <v>0</v>
      </c>
      <c r="P49" s="36">
        <f t="shared" si="18"/>
        <v>0</v>
      </c>
      <c r="Q49" s="36">
        <f>Q50+Q53</f>
        <v>2000</v>
      </c>
      <c r="R49" s="36">
        <f t="shared" si="18"/>
        <v>0</v>
      </c>
      <c r="S49" s="36">
        <f t="shared" si="18"/>
        <v>0</v>
      </c>
      <c r="T49" s="36"/>
      <c r="U49" s="30"/>
      <c r="V49" s="132"/>
      <c r="W49" s="134"/>
    </row>
    <row r="50" spans="1:23" s="37" customFormat="1" ht="23.25">
      <c r="A50" s="41"/>
      <c r="B50" s="39" t="s">
        <v>64</v>
      </c>
      <c r="C50" s="44"/>
      <c r="D50" s="42"/>
      <c r="E50" s="60"/>
      <c r="F50" s="43"/>
      <c r="G50" s="42"/>
      <c r="H50" s="44"/>
      <c r="I50" s="53"/>
      <c r="J50" s="34"/>
      <c r="K50" s="36">
        <f t="shared" ref="K50:S50" si="19">SUM(K51:K52)</f>
        <v>7514.6329999999998</v>
      </c>
      <c r="L50" s="36">
        <f t="shared" si="19"/>
        <v>7514.6329999999998</v>
      </c>
      <c r="M50" s="36">
        <f t="shared" si="19"/>
        <v>0</v>
      </c>
      <c r="N50" s="36">
        <f t="shared" si="19"/>
        <v>7500</v>
      </c>
      <c r="O50" s="36">
        <f t="shared" si="19"/>
        <v>0</v>
      </c>
      <c r="P50" s="36">
        <f t="shared" si="19"/>
        <v>0</v>
      </c>
      <c r="Q50" s="36">
        <f>SUM(Q51:Q52)</f>
        <v>2000</v>
      </c>
      <c r="R50" s="36">
        <f t="shared" si="19"/>
        <v>0</v>
      </c>
      <c r="S50" s="36">
        <f t="shared" si="19"/>
        <v>0</v>
      </c>
      <c r="T50" s="36"/>
      <c r="U50" s="30"/>
      <c r="V50" s="132"/>
      <c r="W50" s="134"/>
    </row>
    <row r="51" spans="1:23" s="309" customFormat="1" ht="102" customHeight="1">
      <c r="A51" s="30">
        <v>3</v>
      </c>
      <c r="B51" s="282" t="s">
        <v>93</v>
      </c>
      <c r="C51" s="33" t="s">
        <v>106</v>
      </c>
      <c r="D51" s="30" t="s">
        <v>79</v>
      </c>
      <c r="E51" s="30" t="s">
        <v>90</v>
      </c>
      <c r="F51" s="32">
        <v>0</v>
      </c>
      <c r="G51" s="216" t="s">
        <v>123</v>
      </c>
      <c r="H51" s="216"/>
      <c r="I51" s="65" t="s">
        <v>109</v>
      </c>
      <c r="J51" s="30" t="s">
        <v>110</v>
      </c>
      <c r="K51" s="35">
        <v>7514.6329999999998</v>
      </c>
      <c r="L51" s="35">
        <v>7514.6329999999998</v>
      </c>
      <c r="M51" s="35"/>
      <c r="N51" s="35">
        <v>7500</v>
      </c>
      <c r="O51" s="35"/>
      <c r="P51" s="35"/>
      <c r="Q51" s="35">
        <v>2000</v>
      </c>
      <c r="R51" s="35"/>
      <c r="S51" s="35"/>
      <c r="T51" s="30" t="s">
        <v>125</v>
      </c>
      <c r="U51" s="30"/>
      <c r="V51" s="129"/>
      <c r="W51" s="308"/>
    </row>
    <row r="52" spans="1:23" s="37" customFormat="1" ht="0.75" customHeight="1">
      <c r="A52" s="159"/>
      <c r="B52" s="109"/>
      <c r="C52" s="35"/>
      <c r="D52" s="35"/>
      <c r="E52" s="30"/>
      <c r="F52" s="48"/>
      <c r="G52" s="35"/>
      <c r="H52" s="35"/>
      <c r="I52" s="35"/>
      <c r="J52" s="30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3"/>
      <c r="V52" s="132"/>
      <c r="W52" s="134"/>
    </row>
    <row r="53" spans="1:23" s="37" customFormat="1" ht="23.25" hidden="1">
      <c r="A53" s="41"/>
      <c r="B53" s="39" t="s">
        <v>65</v>
      </c>
      <c r="C53" s="44"/>
      <c r="D53" s="42"/>
      <c r="E53" s="60"/>
      <c r="F53" s="43"/>
      <c r="G53" s="44"/>
      <c r="H53" s="44"/>
      <c r="I53" s="53"/>
      <c r="J53" s="34"/>
      <c r="K53" s="36">
        <f t="shared" ref="K53:S53" si="20">SUM(K54:K55)</f>
        <v>0</v>
      </c>
      <c r="L53" s="36">
        <f t="shared" si="20"/>
        <v>0</v>
      </c>
      <c r="M53" s="36">
        <f t="shared" si="20"/>
        <v>0</v>
      </c>
      <c r="N53" s="36">
        <f t="shared" si="20"/>
        <v>0</v>
      </c>
      <c r="O53" s="36">
        <f t="shared" si="20"/>
        <v>0</v>
      </c>
      <c r="P53" s="36">
        <f t="shared" si="20"/>
        <v>0</v>
      </c>
      <c r="Q53" s="36">
        <f>SUM(Q54:Q55)</f>
        <v>0</v>
      </c>
      <c r="R53" s="36">
        <f t="shared" si="20"/>
        <v>0</v>
      </c>
      <c r="S53" s="36">
        <f t="shared" si="20"/>
        <v>0</v>
      </c>
      <c r="T53" s="36"/>
      <c r="U53" s="30"/>
      <c r="V53" s="132"/>
      <c r="W53" s="134"/>
    </row>
    <row r="54" spans="1:23" s="37" customFormat="1" ht="12" hidden="1" customHeight="1">
      <c r="A54" s="30"/>
      <c r="B54" s="149"/>
      <c r="C54" s="33"/>
      <c r="D54" s="30"/>
      <c r="E54" s="34"/>
      <c r="F54" s="32"/>
      <c r="G54" s="216"/>
      <c r="H54" s="216"/>
      <c r="I54" s="65"/>
      <c r="J54" s="34"/>
      <c r="K54" s="35"/>
      <c r="L54" s="35"/>
      <c r="M54" s="35"/>
      <c r="N54" s="35"/>
      <c r="O54" s="35"/>
      <c r="P54" s="35"/>
      <c r="Q54" s="157"/>
      <c r="R54" s="35"/>
      <c r="S54" s="35"/>
      <c r="T54" s="35"/>
      <c r="U54" s="30"/>
      <c r="V54" s="132"/>
      <c r="W54" s="134"/>
    </row>
    <row r="55" spans="1:23" s="37" customFormat="1" ht="0.75" hidden="1" customHeight="1">
      <c r="A55" s="35"/>
      <c r="B55" s="109"/>
      <c r="C55" s="35"/>
      <c r="D55" s="35"/>
      <c r="E55" s="30"/>
      <c r="F55" s="48"/>
      <c r="G55" s="35"/>
      <c r="H55" s="35"/>
      <c r="I55" s="35"/>
      <c r="J55" s="30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3"/>
      <c r="V55" s="132"/>
      <c r="W55" s="134"/>
    </row>
    <row r="56" spans="1:23" s="37" customFormat="1" ht="18" customHeight="1">
      <c r="A56" s="41" t="s">
        <v>44</v>
      </c>
      <c r="B56" s="59" t="s">
        <v>45</v>
      </c>
      <c r="C56" s="44"/>
      <c r="D56" s="42"/>
      <c r="E56" s="60"/>
      <c r="F56" s="43"/>
      <c r="G56" s="44"/>
      <c r="H56" s="44"/>
      <c r="I56" s="53"/>
      <c r="J56" s="34"/>
      <c r="K56" s="36">
        <f t="shared" ref="K56:S56" si="21">K57+K59</f>
        <v>21959.161</v>
      </c>
      <c r="L56" s="36">
        <f t="shared" si="21"/>
        <v>21959.161</v>
      </c>
      <c r="M56" s="36">
        <f t="shared" si="21"/>
        <v>0</v>
      </c>
      <c r="N56" s="36">
        <f t="shared" si="21"/>
        <v>17281</v>
      </c>
      <c r="O56" s="36">
        <f t="shared" si="21"/>
        <v>0</v>
      </c>
      <c r="P56" s="36">
        <f t="shared" si="21"/>
        <v>0</v>
      </c>
      <c r="Q56" s="36">
        <f t="shared" si="21"/>
        <v>8000</v>
      </c>
      <c r="R56" s="36">
        <f t="shared" si="21"/>
        <v>0</v>
      </c>
      <c r="S56" s="36">
        <f t="shared" si="21"/>
        <v>0</v>
      </c>
      <c r="T56" s="36"/>
      <c r="U56" s="30"/>
      <c r="V56" s="132"/>
      <c r="W56" s="134"/>
    </row>
    <row r="57" spans="1:23" s="37" customFormat="1" ht="19.5" customHeight="1">
      <c r="A57" s="41"/>
      <c r="B57" s="39" t="s">
        <v>64</v>
      </c>
      <c r="C57" s="44"/>
      <c r="D57" s="42"/>
      <c r="E57" s="60"/>
      <c r="F57" s="43"/>
      <c r="G57" s="44"/>
      <c r="H57" s="44"/>
      <c r="I57" s="53"/>
      <c r="J57" s="34"/>
      <c r="K57" s="36">
        <f>K58</f>
        <v>0</v>
      </c>
      <c r="L57" s="36">
        <f t="shared" ref="L57:S57" si="22">L58</f>
        <v>0</v>
      </c>
      <c r="M57" s="36">
        <f t="shared" si="22"/>
        <v>0</v>
      </c>
      <c r="N57" s="36">
        <f t="shared" si="22"/>
        <v>0</v>
      </c>
      <c r="O57" s="36">
        <f t="shared" si="22"/>
        <v>0</v>
      </c>
      <c r="P57" s="36">
        <f t="shared" si="22"/>
        <v>0</v>
      </c>
      <c r="Q57" s="36">
        <f t="shared" si="22"/>
        <v>0</v>
      </c>
      <c r="R57" s="36">
        <f t="shared" si="22"/>
        <v>0</v>
      </c>
      <c r="S57" s="36">
        <f t="shared" si="22"/>
        <v>0</v>
      </c>
      <c r="T57" s="36"/>
      <c r="U57" s="30"/>
      <c r="V57" s="132"/>
      <c r="W57" s="134"/>
    </row>
    <row r="58" spans="1:23" s="37" customFormat="1" ht="22.5" hidden="1" customHeight="1">
      <c r="A58" s="35"/>
      <c r="B58" s="29"/>
      <c r="C58" s="35"/>
      <c r="D58" s="35"/>
      <c r="E58" s="30"/>
      <c r="F58" s="48"/>
      <c r="G58" s="35"/>
      <c r="H58" s="35"/>
      <c r="I58" s="35"/>
      <c r="J58" s="30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3"/>
      <c r="V58" s="132"/>
      <c r="W58" s="134"/>
    </row>
    <row r="59" spans="1:23" s="37" customFormat="1" ht="23.25">
      <c r="A59" s="41"/>
      <c r="B59" s="39" t="s">
        <v>65</v>
      </c>
      <c r="C59" s="36"/>
      <c r="D59" s="36"/>
      <c r="E59" s="36"/>
      <c r="F59" s="36"/>
      <c r="G59" s="36"/>
      <c r="H59" s="36"/>
      <c r="I59" s="36"/>
      <c r="J59" s="36"/>
      <c r="K59" s="36">
        <f t="shared" ref="K59:P59" si="23">K60</f>
        <v>21959.161</v>
      </c>
      <c r="L59" s="36">
        <f t="shared" si="23"/>
        <v>21959.161</v>
      </c>
      <c r="M59" s="36">
        <f t="shared" si="23"/>
        <v>0</v>
      </c>
      <c r="N59" s="36">
        <f t="shared" si="23"/>
        <v>17281</v>
      </c>
      <c r="O59" s="36">
        <f t="shared" si="23"/>
        <v>0</v>
      </c>
      <c r="P59" s="36">
        <f t="shared" si="23"/>
        <v>0</v>
      </c>
      <c r="Q59" s="36">
        <f>Q60</f>
        <v>8000</v>
      </c>
      <c r="R59" s="36">
        <f>R60</f>
        <v>0</v>
      </c>
      <c r="S59" s="36">
        <f>S60</f>
        <v>0</v>
      </c>
      <c r="T59" s="36"/>
      <c r="U59" s="30"/>
      <c r="V59" s="132"/>
      <c r="W59" s="134"/>
    </row>
    <row r="60" spans="1:23" s="128" customFormat="1" ht="157.5">
      <c r="A60" s="30">
        <v>4</v>
      </c>
      <c r="B60" s="29" t="s">
        <v>136</v>
      </c>
      <c r="C60" s="33"/>
      <c r="D60" s="31"/>
      <c r="E60" s="30" t="s">
        <v>90</v>
      </c>
      <c r="F60" s="32"/>
      <c r="G60" s="33"/>
      <c r="H60" s="33"/>
      <c r="I60" s="31" t="s">
        <v>214</v>
      </c>
      <c r="J60" s="30" t="s">
        <v>229</v>
      </c>
      <c r="K60" s="35">
        <v>21959.161</v>
      </c>
      <c r="L60" s="35">
        <f>K60</f>
        <v>21959.161</v>
      </c>
      <c r="M60" s="35"/>
      <c r="N60" s="35">
        <v>17281</v>
      </c>
      <c r="O60" s="35"/>
      <c r="P60" s="35"/>
      <c r="Q60" s="310">
        <v>8000</v>
      </c>
      <c r="R60" s="35"/>
      <c r="S60" s="35"/>
      <c r="T60" s="35"/>
      <c r="U60" s="30"/>
      <c r="V60" s="132"/>
      <c r="W60" s="132"/>
    </row>
    <row r="61" spans="1:23" s="37" customFormat="1" ht="23.25">
      <c r="A61" s="41" t="s">
        <v>46</v>
      </c>
      <c r="B61" s="59" t="s">
        <v>47</v>
      </c>
      <c r="C61" s="44"/>
      <c r="D61" s="42"/>
      <c r="E61" s="60"/>
      <c r="F61" s="43"/>
      <c r="G61" s="44"/>
      <c r="H61" s="44"/>
      <c r="I61" s="53"/>
      <c r="J61" s="34"/>
      <c r="K61" s="36">
        <f>K62+K64</f>
        <v>0</v>
      </c>
      <c r="L61" s="36">
        <f>L62+L64</f>
        <v>0</v>
      </c>
      <c r="M61" s="36">
        <f>M62+M64</f>
        <v>0</v>
      </c>
      <c r="N61" s="36">
        <f>N62+N64</f>
        <v>0</v>
      </c>
      <c r="O61" s="36">
        <f>O62+O64</f>
        <v>0</v>
      </c>
      <c r="P61" s="36"/>
      <c r="Q61" s="36">
        <f>Q62+Q64</f>
        <v>0</v>
      </c>
      <c r="R61" s="36"/>
      <c r="S61" s="36"/>
      <c r="T61" s="36"/>
      <c r="U61" s="30"/>
      <c r="V61" s="132"/>
      <c r="W61" s="134"/>
    </row>
    <row r="62" spans="1:23" s="37" customFormat="1" ht="23.25" hidden="1">
      <c r="A62" s="41"/>
      <c r="B62" s="39" t="s">
        <v>64</v>
      </c>
      <c r="C62" s="44"/>
      <c r="D62" s="42"/>
      <c r="E62" s="60"/>
      <c r="F62" s="43"/>
      <c r="G62" s="44"/>
      <c r="H62" s="44"/>
      <c r="I62" s="53"/>
      <c r="J62" s="34"/>
      <c r="K62" s="36">
        <f>K63</f>
        <v>0</v>
      </c>
      <c r="L62" s="36">
        <f>L63</f>
        <v>0</v>
      </c>
      <c r="M62" s="36">
        <f>M63</f>
        <v>0</v>
      </c>
      <c r="N62" s="36">
        <f>N63</f>
        <v>0</v>
      </c>
      <c r="O62" s="36">
        <f>O63</f>
        <v>0</v>
      </c>
      <c r="P62" s="36"/>
      <c r="Q62" s="36">
        <f>Q63</f>
        <v>0</v>
      </c>
      <c r="R62" s="36"/>
      <c r="S62" s="36"/>
      <c r="T62" s="36"/>
      <c r="U62" s="30"/>
      <c r="V62" s="132"/>
      <c r="W62" s="134"/>
    </row>
    <row r="63" spans="1:23" s="37" customFormat="1" ht="28.5" hidden="1" customHeight="1">
      <c r="A63" s="19"/>
      <c r="B63" s="62"/>
      <c r="C63" s="33"/>
      <c r="D63" s="30"/>
      <c r="E63" s="34"/>
      <c r="F63" s="32"/>
      <c r="G63" s="30"/>
      <c r="H63" s="30"/>
      <c r="I63" s="65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3"/>
      <c r="V63" s="132"/>
      <c r="W63" s="134"/>
    </row>
    <row r="64" spans="1:23" s="37" customFormat="1" ht="23.25" hidden="1">
      <c r="A64" s="41"/>
      <c r="B64" s="39" t="s">
        <v>65</v>
      </c>
      <c r="C64" s="44"/>
      <c r="D64" s="42"/>
      <c r="E64" s="60"/>
      <c r="F64" s="43"/>
      <c r="G64" s="44"/>
      <c r="H64" s="44"/>
      <c r="I64" s="53"/>
      <c r="J64" s="34"/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/>
      <c r="Q64" s="36">
        <v>0</v>
      </c>
      <c r="R64" s="36"/>
      <c r="S64" s="36"/>
      <c r="T64" s="36"/>
      <c r="U64" s="30"/>
      <c r="V64" s="132"/>
      <c r="W64" s="134"/>
    </row>
    <row r="65" spans="1:33" s="37" customFormat="1" ht="23.25">
      <c r="A65" s="41" t="s">
        <v>48</v>
      </c>
      <c r="B65" s="39" t="s">
        <v>49</v>
      </c>
      <c r="C65" s="33"/>
      <c r="D65" s="44"/>
      <c r="E65" s="63"/>
      <c r="F65" s="43"/>
      <c r="G65" s="64"/>
      <c r="H65" s="64"/>
      <c r="I65" s="65"/>
      <c r="J65" s="34"/>
      <c r="K65" s="36">
        <f t="shared" ref="K65:P65" si="24">K66+K69</f>
        <v>0</v>
      </c>
      <c r="L65" s="36">
        <f t="shared" si="24"/>
        <v>0</v>
      </c>
      <c r="M65" s="36">
        <f t="shared" si="24"/>
        <v>0</v>
      </c>
      <c r="N65" s="36">
        <f t="shared" si="24"/>
        <v>0</v>
      </c>
      <c r="O65" s="36">
        <f t="shared" si="24"/>
        <v>0</v>
      </c>
      <c r="P65" s="36">
        <f t="shared" si="24"/>
        <v>0</v>
      </c>
      <c r="Q65" s="36">
        <f>Q66+Q69</f>
        <v>0</v>
      </c>
      <c r="R65" s="36">
        <f>R66+R69</f>
        <v>0</v>
      </c>
      <c r="S65" s="36">
        <f>S66+S69</f>
        <v>0</v>
      </c>
      <c r="T65" s="36"/>
      <c r="U65" s="30"/>
      <c r="V65" s="132"/>
      <c r="W65" s="134"/>
    </row>
    <row r="66" spans="1:33" s="37" customFormat="1" ht="23.25" hidden="1">
      <c r="A66" s="41"/>
      <c r="B66" s="39" t="s">
        <v>64</v>
      </c>
      <c r="C66" s="33"/>
      <c r="D66" s="44"/>
      <c r="E66" s="63"/>
      <c r="F66" s="43"/>
      <c r="G66" s="64"/>
      <c r="H66" s="64"/>
      <c r="I66" s="65"/>
      <c r="J66" s="34"/>
      <c r="K66" s="36">
        <f t="shared" ref="K66:P66" si="25">SUM(K67:K68)</f>
        <v>0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>SUM(Q67:Q68)</f>
        <v>0</v>
      </c>
      <c r="R66" s="36">
        <f>SUM(R67:R68)</f>
        <v>0</v>
      </c>
      <c r="S66" s="36">
        <f>SUM(S67:S68)</f>
        <v>0</v>
      </c>
      <c r="T66" s="36"/>
      <c r="U66" s="30"/>
      <c r="V66" s="132"/>
      <c r="W66" s="134"/>
    </row>
    <row r="67" spans="1:33" s="37" customFormat="1" ht="0.75" hidden="1" customHeight="1">
      <c r="A67" s="35"/>
      <c r="B67" s="29"/>
      <c r="C67" s="35"/>
      <c r="D67" s="35"/>
      <c r="E67" s="30"/>
      <c r="F67" s="48"/>
      <c r="G67" s="35"/>
      <c r="H67" s="35"/>
      <c r="I67" s="35"/>
      <c r="J67" s="30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3"/>
      <c r="V67" s="132"/>
      <c r="W67" s="134"/>
    </row>
    <row r="68" spans="1:33" s="37" customFormat="1" ht="23.25" hidden="1">
      <c r="A68" s="35"/>
      <c r="B68" s="66"/>
      <c r="C68" s="35"/>
      <c r="D68" s="35"/>
      <c r="E68" s="30"/>
      <c r="F68" s="48"/>
      <c r="G68" s="35"/>
      <c r="H68" s="35"/>
      <c r="I68" s="35"/>
      <c r="J68" s="30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3"/>
      <c r="V68" s="132"/>
      <c r="W68" s="134"/>
    </row>
    <row r="69" spans="1:33" s="37" customFormat="1" ht="15" hidden="1" customHeight="1">
      <c r="A69" s="41"/>
      <c r="B69" s="39" t="s">
        <v>65</v>
      </c>
      <c r="C69" s="33"/>
      <c r="D69" s="44"/>
      <c r="E69" s="63"/>
      <c r="F69" s="43"/>
      <c r="G69" s="64"/>
      <c r="H69" s="64"/>
      <c r="I69" s="65"/>
      <c r="J69" s="34"/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/>
      <c r="U69" s="30"/>
      <c r="V69" s="132"/>
      <c r="W69" s="134"/>
    </row>
    <row r="70" spans="1:33" s="37" customFormat="1" ht="23.25">
      <c r="A70" s="41" t="s">
        <v>50</v>
      </c>
      <c r="B70" s="39" t="s">
        <v>51</v>
      </c>
      <c r="C70" s="44"/>
      <c r="D70" s="42"/>
      <c r="E70" s="60"/>
      <c r="F70" s="43"/>
      <c r="G70" s="44"/>
      <c r="H70" s="44"/>
      <c r="I70" s="53"/>
      <c r="J70" s="34"/>
      <c r="K70" s="36">
        <f>K71+K75</f>
        <v>107399.719</v>
      </c>
      <c r="L70" s="36">
        <f>L71+L75</f>
        <v>107399.719</v>
      </c>
      <c r="M70" s="36">
        <f>M71+M75</f>
        <v>0</v>
      </c>
      <c r="N70" s="36">
        <f>N71+N75</f>
        <v>106984</v>
      </c>
      <c r="O70" s="36">
        <f>O71+O75</f>
        <v>0</v>
      </c>
      <c r="P70" s="36"/>
      <c r="Q70" s="36">
        <f>Q71+Q75</f>
        <v>27894</v>
      </c>
      <c r="R70" s="36"/>
      <c r="S70" s="36"/>
      <c r="T70" s="36"/>
      <c r="U70" s="30"/>
      <c r="V70" s="132"/>
      <c r="W70" s="134"/>
    </row>
    <row r="71" spans="1:33" s="37" customFormat="1" ht="21" customHeight="1">
      <c r="A71" s="41"/>
      <c r="B71" s="39" t="s">
        <v>66</v>
      </c>
      <c r="C71" s="44"/>
      <c r="D71" s="42"/>
      <c r="E71" s="60"/>
      <c r="F71" s="43"/>
      <c r="G71" s="44"/>
      <c r="H71" s="44"/>
      <c r="I71" s="53"/>
      <c r="J71" s="30"/>
      <c r="K71" s="36">
        <f t="shared" ref="K71:S71" si="26">SUM(K72:K74)</f>
        <v>107399.719</v>
      </c>
      <c r="L71" s="36">
        <f t="shared" si="26"/>
        <v>107399.719</v>
      </c>
      <c r="M71" s="36">
        <f t="shared" si="26"/>
        <v>0</v>
      </c>
      <c r="N71" s="36">
        <f t="shared" si="26"/>
        <v>106984</v>
      </c>
      <c r="O71" s="36">
        <f t="shared" si="26"/>
        <v>0</v>
      </c>
      <c r="P71" s="36">
        <f t="shared" si="26"/>
        <v>0</v>
      </c>
      <c r="Q71" s="36">
        <f t="shared" si="26"/>
        <v>24194</v>
      </c>
      <c r="R71" s="36">
        <f t="shared" si="26"/>
        <v>0</v>
      </c>
      <c r="S71" s="36">
        <f t="shared" si="26"/>
        <v>0</v>
      </c>
      <c r="T71" s="36"/>
      <c r="U71" s="36"/>
      <c r="V71" s="132"/>
      <c r="W71" s="134"/>
    </row>
    <row r="72" spans="1:33" s="38" customFormat="1" ht="116.25" customHeight="1">
      <c r="A72" s="28">
        <v>5</v>
      </c>
      <c r="B72" s="29" t="s">
        <v>138</v>
      </c>
      <c r="C72" s="35" t="s">
        <v>139</v>
      </c>
      <c r="D72" s="35" t="s">
        <v>79</v>
      </c>
      <c r="E72" s="30" t="s">
        <v>90</v>
      </c>
      <c r="F72" s="48">
        <v>7479789</v>
      </c>
      <c r="G72" s="35"/>
      <c r="H72" s="35"/>
      <c r="I72" s="35" t="s">
        <v>109</v>
      </c>
      <c r="J72" s="34" t="s">
        <v>140</v>
      </c>
      <c r="K72" s="35">
        <v>97442</v>
      </c>
      <c r="L72" s="35">
        <f>K72</f>
        <v>97442</v>
      </c>
      <c r="M72" s="35"/>
      <c r="N72" s="35">
        <v>97000</v>
      </c>
      <c r="O72" s="49"/>
      <c r="P72" s="49"/>
      <c r="Q72" s="49">
        <v>20000</v>
      </c>
      <c r="R72" s="49"/>
      <c r="S72" s="49"/>
      <c r="T72" s="49"/>
      <c r="U72" s="165"/>
      <c r="V72" s="328"/>
      <c r="W72" s="305"/>
    </row>
    <row r="73" spans="1:33" s="27" customFormat="1" ht="111" customHeight="1">
      <c r="A73" s="28">
        <v>6</v>
      </c>
      <c r="B73" s="311" t="s">
        <v>96</v>
      </c>
      <c r="C73" s="33" t="s">
        <v>101</v>
      </c>
      <c r="D73" s="30" t="s">
        <v>79</v>
      </c>
      <c r="E73" s="34" t="s">
        <v>90</v>
      </c>
      <c r="F73" s="32">
        <v>7649545</v>
      </c>
      <c r="G73" s="30">
        <v>292</v>
      </c>
      <c r="H73" s="30"/>
      <c r="I73" s="65" t="s">
        <v>100</v>
      </c>
      <c r="J73" s="34" t="s">
        <v>225</v>
      </c>
      <c r="K73" s="35">
        <v>2663.5340000000001</v>
      </c>
      <c r="L73" s="35">
        <f>K73</f>
        <v>2663.5340000000001</v>
      </c>
      <c r="M73" s="35"/>
      <c r="N73" s="30">
        <v>2590</v>
      </c>
      <c r="O73" s="35"/>
      <c r="P73" s="35"/>
      <c r="Q73" s="35">
        <v>900</v>
      </c>
      <c r="R73" s="36"/>
      <c r="S73" s="36"/>
      <c r="T73" s="23"/>
      <c r="U73" s="19"/>
      <c r="V73" s="24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s="38" customFormat="1" ht="119.25" customHeight="1">
      <c r="A74" s="28">
        <v>7</v>
      </c>
      <c r="B74" s="311" t="s">
        <v>94</v>
      </c>
      <c r="C74" s="33" t="s">
        <v>83</v>
      </c>
      <c r="D74" s="30" t="s">
        <v>79</v>
      </c>
      <c r="E74" s="34" t="s">
        <v>90</v>
      </c>
      <c r="F74" s="32">
        <v>7567685</v>
      </c>
      <c r="G74" s="30">
        <v>292</v>
      </c>
      <c r="H74" s="30"/>
      <c r="I74" s="65" t="s">
        <v>142</v>
      </c>
      <c r="J74" s="34" t="s">
        <v>143</v>
      </c>
      <c r="K74" s="35">
        <v>7294.1850000000004</v>
      </c>
      <c r="L74" s="35">
        <v>7294.1850000000004</v>
      </c>
      <c r="M74" s="35"/>
      <c r="N74" s="30">
        <v>7394</v>
      </c>
      <c r="O74" s="35"/>
      <c r="P74" s="35"/>
      <c r="Q74" s="35">
        <v>3294</v>
      </c>
      <c r="R74" s="36"/>
      <c r="S74" s="36"/>
      <c r="T74" s="23"/>
      <c r="U74" s="312" t="s">
        <v>233</v>
      </c>
      <c r="V74" s="24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1:33" s="26" customFormat="1" ht="23.25">
      <c r="A75" s="41"/>
      <c r="B75" s="39" t="s">
        <v>65</v>
      </c>
      <c r="C75" s="44"/>
      <c r="D75" s="41"/>
      <c r="E75" s="34"/>
      <c r="F75" s="32"/>
      <c r="G75" s="44"/>
      <c r="H75" s="44"/>
      <c r="I75" s="30"/>
      <c r="J75" s="36"/>
      <c r="K75" s="36">
        <f t="shared" ref="K75:Q75" si="27">SUM(K76:K76)</f>
        <v>0</v>
      </c>
      <c r="L75" s="36">
        <f t="shared" si="27"/>
        <v>0</v>
      </c>
      <c r="M75" s="36">
        <f t="shared" si="27"/>
        <v>0</v>
      </c>
      <c r="N75" s="36">
        <f t="shared" si="27"/>
        <v>0</v>
      </c>
      <c r="O75" s="36">
        <f t="shared" si="27"/>
        <v>0</v>
      </c>
      <c r="P75" s="36">
        <f t="shared" si="27"/>
        <v>0</v>
      </c>
      <c r="Q75" s="36">
        <f t="shared" si="27"/>
        <v>3700</v>
      </c>
      <c r="R75" s="36"/>
      <c r="S75" s="36"/>
      <c r="T75" s="36"/>
      <c r="U75" s="36"/>
      <c r="V75" s="132"/>
      <c r="W75" s="134"/>
    </row>
    <row r="76" spans="1:33" s="127" customFormat="1" ht="40.5" customHeight="1">
      <c r="A76" s="30">
        <v>8</v>
      </c>
      <c r="B76" s="311" t="s">
        <v>208</v>
      </c>
      <c r="C76" s="33" t="s">
        <v>83</v>
      </c>
      <c r="D76" s="30" t="s">
        <v>79</v>
      </c>
      <c r="E76" s="34" t="s">
        <v>90</v>
      </c>
      <c r="F76" s="32"/>
      <c r="G76" s="30">
        <v>292</v>
      </c>
      <c r="H76" s="30"/>
      <c r="I76" s="30" t="s">
        <v>210</v>
      </c>
      <c r="J76" s="28"/>
      <c r="K76" s="49"/>
      <c r="L76" s="35"/>
      <c r="M76" s="35"/>
      <c r="N76" s="35"/>
      <c r="O76" s="35"/>
      <c r="P76" s="35"/>
      <c r="Q76" s="35">
        <v>3700</v>
      </c>
      <c r="R76" s="35"/>
      <c r="S76" s="35"/>
      <c r="T76" s="35"/>
      <c r="U76" s="313"/>
      <c r="V76" s="132"/>
      <c r="W76" s="132"/>
    </row>
    <row r="77" spans="1:33" s="37" customFormat="1" ht="31.5">
      <c r="A77" s="44" t="s">
        <v>54</v>
      </c>
      <c r="B77" s="39" t="s">
        <v>55</v>
      </c>
      <c r="C77" s="44"/>
      <c r="D77" s="39"/>
      <c r="E77" s="63"/>
      <c r="F77" s="117"/>
      <c r="G77" s="39"/>
      <c r="H77" s="39"/>
      <c r="I77" s="36">
        <f t="shared" ref="I77:N77" si="28">I78+I79</f>
        <v>0</v>
      </c>
      <c r="J77" s="36">
        <f t="shared" si="28"/>
        <v>0</v>
      </c>
      <c r="K77" s="36">
        <f t="shared" si="28"/>
        <v>0</v>
      </c>
      <c r="L77" s="36">
        <f t="shared" si="28"/>
        <v>0</v>
      </c>
      <c r="M77" s="36">
        <f t="shared" si="28"/>
        <v>0</v>
      </c>
      <c r="N77" s="36">
        <f t="shared" si="28"/>
        <v>0</v>
      </c>
      <c r="O77" s="36">
        <f>O78+O79</f>
        <v>0</v>
      </c>
      <c r="P77" s="36"/>
      <c r="Q77" s="36">
        <f>Q78+Q79</f>
        <v>0</v>
      </c>
      <c r="R77" s="36"/>
      <c r="S77" s="36"/>
      <c r="T77" s="36"/>
      <c r="U77" s="33"/>
      <c r="V77" s="132"/>
      <c r="W77" s="134"/>
    </row>
    <row r="78" spans="1:33" s="37" customFormat="1" ht="23.25" hidden="1">
      <c r="A78" s="44"/>
      <c r="B78" s="39" t="s">
        <v>76</v>
      </c>
      <c r="C78" s="44"/>
      <c r="D78" s="39"/>
      <c r="E78" s="63"/>
      <c r="F78" s="117"/>
      <c r="G78" s="39"/>
      <c r="H78" s="39"/>
      <c r="I78" s="65"/>
      <c r="J78" s="30"/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/>
      <c r="U78" s="68">
        <v>0</v>
      </c>
      <c r="V78" s="132"/>
      <c r="W78" s="134"/>
    </row>
    <row r="79" spans="1:33" s="37" customFormat="1" ht="23.25" hidden="1">
      <c r="A79" s="44"/>
      <c r="B79" s="39" t="s">
        <v>68</v>
      </c>
      <c r="C79" s="41"/>
      <c r="D79" s="36"/>
      <c r="E79" s="36"/>
      <c r="F79" s="118"/>
      <c r="G79" s="36"/>
      <c r="H79" s="36"/>
      <c r="I79" s="36"/>
      <c r="J79" s="36"/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/>
      <c r="U79" s="36">
        <v>0</v>
      </c>
      <c r="V79" s="132"/>
      <c r="W79" s="134"/>
    </row>
    <row r="80" spans="1:33" s="26" customFormat="1" ht="23.25">
      <c r="A80" s="41" t="s">
        <v>56</v>
      </c>
      <c r="B80" s="39" t="s">
        <v>57</v>
      </c>
      <c r="C80" s="44"/>
      <c r="D80" s="44"/>
      <c r="E80" s="44"/>
      <c r="F80" s="43"/>
      <c r="G80" s="44"/>
      <c r="H80" s="44"/>
      <c r="I80" s="44"/>
      <c r="J80" s="41"/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/>
      <c r="Q80" s="36">
        <v>0</v>
      </c>
      <c r="R80" s="36"/>
      <c r="S80" s="36"/>
      <c r="T80" s="36"/>
      <c r="U80" s="41"/>
      <c r="V80" s="132"/>
      <c r="W80" s="134"/>
    </row>
    <row r="81" spans="1:23" s="26" customFormat="1" ht="0.75" customHeight="1">
      <c r="A81" s="41"/>
      <c r="B81" s="39" t="s">
        <v>76</v>
      </c>
      <c r="C81" s="44"/>
      <c r="D81" s="44"/>
      <c r="E81" s="44"/>
      <c r="F81" s="43"/>
      <c r="G81" s="44"/>
      <c r="H81" s="44"/>
      <c r="I81" s="44"/>
      <c r="J81" s="41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41"/>
      <c r="V81" s="132"/>
      <c r="W81" s="134"/>
    </row>
    <row r="82" spans="1:23" s="26" customFormat="1" ht="23.25" hidden="1">
      <c r="A82" s="41"/>
      <c r="B82" s="39" t="s">
        <v>68</v>
      </c>
      <c r="C82" s="44"/>
      <c r="D82" s="44"/>
      <c r="E82" s="44"/>
      <c r="F82" s="43"/>
      <c r="G82" s="44"/>
      <c r="H82" s="44"/>
      <c r="I82" s="44"/>
      <c r="J82" s="41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41"/>
      <c r="V82" s="132"/>
      <c r="W82" s="134"/>
    </row>
    <row r="83" spans="1:23" s="26" customFormat="1" ht="23.25">
      <c r="A83" s="41" t="s">
        <v>58</v>
      </c>
      <c r="B83" s="39" t="s">
        <v>69</v>
      </c>
      <c r="C83" s="44"/>
      <c r="D83" s="44"/>
      <c r="E83" s="44"/>
      <c r="F83" s="43"/>
      <c r="G83" s="44"/>
      <c r="H83" s="44"/>
      <c r="I83" s="44"/>
      <c r="J83" s="41"/>
      <c r="K83" s="36">
        <f t="shared" ref="K83:P83" si="29">K84+K85</f>
        <v>27416.224999999999</v>
      </c>
      <c r="L83" s="36">
        <f t="shared" si="29"/>
        <v>27416.224999999999</v>
      </c>
      <c r="M83" s="36">
        <f t="shared" si="29"/>
        <v>0</v>
      </c>
      <c r="N83" s="36">
        <f t="shared" si="29"/>
        <v>400</v>
      </c>
      <c r="O83" s="36">
        <f t="shared" si="29"/>
        <v>0</v>
      </c>
      <c r="P83" s="36">
        <f t="shared" si="29"/>
        <v>0</v>
      </c>
      <c r="Q83" s="36">
        <f>Q84+Q85</f>
        <v>400</v>
      </c>
      <c r="R83" s="36"/>
      <c r="S83" s="36"/>
      <c r="T83" s="36"/>
      <c r="U83" s="41"/>
      <c r="V83" s="132"/>
      <c r="W83" s="134"/>
    </row>
    <row r="84" spans="1:23" s="26" customFormat="1" ht="23.25" hidden="1">
      <c r="A84" s="41"/>
      <c r="B84" s="39" t="s">
        <v>76</v>
      </c>
      <c r="C84" s="44"/>
      <c r="D84" s="44"/>
      <c r="E84" s="44"/>
      <c r="F84" s="43"/>
      <c r="G84" s="44"/>
      <c r="H84" s="44"/>
      <c r="I84" s="44"/>
      <c r="J84" s="41"/>
      <c r="K84" s="36"/>
      <c r="L84" s="36"/>
      <c r="M84" s="71"/>
      <c r="N84" s="36"/>
      <c r="O84" s="36"/>
      <c r="P84" s="36"/>
      <c r="Q84" s="36"/>
      <c r="R84" s="36"/>
      <c r="S84" s="36"/>
      <c r="T84" s="36"/>
      <c r="U84" s="41"/>
      <c r="V84" s="132"/>
      <c r="W84" s="134"/>
    </row>
    <row r="85" spans="1:23" s="26" customFormat="1" ht="23.25">
      <c r="A85" s="143"/>
      <c r="B85" s="152" t="s">
        <v>68</v>
      </c>
      <c r="C85" s="240"/>
      <c r="D85" s="240"/>
      <c r="E85" s="240"/>
      <c r="F85" s="252"/>
      <c r="G85" s="240"/>
      <c r="H85" s="240"/>
      <c r="I85" s="240"/>
      <c r="J85" s="143"/>
      <c r="K85" s="36">
        <f t="shared" ref="K85:P85" si="30">K86</f>
        <v>27416.224999999999</v>
      </c>
      <c r="L85" s="36">
        <f t="shared" si="30"/>
        <v>27416.224999999999</v>
      </c>
      <c r="M85" s="36">
        <f t="shared" si="30"/>
        <v>0</v>
      </c>
      <c r="N85" s="36">
        <f t="shared" si="30"/>
        <v>400</v>
      </c>
      <c r="O85" s="36">
        <f t="shared" si="30"/>
        <v>0</v>
      </c>
      <c r="P85" s="36">
        <f t="shared" si="30"/>
        <v>0</v>
      </c>
      <c r="Q85" s="36">
        <f>Q86</f>
        <v>400</v>
      </c>
      <c r="R85" s="36"/>
      <c r="S85" s="36"/>
      <c r="T85" s="36"/>
      <c r="U85" s="41"/>
      <c r="V85" s="132"/>
      <c r="W85" s="134"/>
    </row>
    <row r="86" spans="1:23" s="26" customFormat="1" ht="78.75">
      <c r="A86" s="28">
        <v>9</v>
      </c>
      <c r="B86" s="286" t="s">
        <v>201</v>
      </c>
      <c r="C86" s="165" t="s">
        <v>78</v>
      </c>
      <c r="D86" s="30" t="s">
        <v>224</v>
      </c>
      <c r="E86" s="165" t="s">
        <v>187</v>
      </c>
      <c r="F86" s="167">
        <v>7004686</v>
      </c>
      <c r="G86" s="314" t="s">
        <v>156</v>
      </c>
      <c r="H86" s="165"/>
      <c r="I86" s="165" t="s">
        <v>214</v>
      </c>
      <c r="J86" s="28" t="s">
        <v>188</v>
      </c>
      <c r="K86" s="49">
        <v>27416.224999999999</v>
      </c>
      <c r="L86" s="49">
        <v>27416.224999999999</v>
      </c>
      <c r="M86" s="71"/>
      <c r="N86" s="35">
        <v>400</v>
      </c>
      <c r="O86" s="35"/>
      <c r="P86" s="35"/>
      <c r="Q86" s="35">
        <v>400</v>
      </c>
      <c r="R86" s="36"/>
      <c r="S86" s="36"/>
      <c r="T86" s="36"/>
      <c r="U86" s="41"/>
      <c r="V86" s="132"/>
      <c r="W86" s="134"/>
    </row>
    <row r="87" spans="1:23" s="37" customFormat="1" ht="23.25">
      <c r="A87" s="22" t="s">
        <v>60</v>
      </c>
      <c r="B87" s="151" t="s">
        <v>70</v>
      </c>
      <c r="C87" s="192"/>
      <c r="D87" s="19"/>
      <c r="E87" s="193"/>
      <c r="F87" s="21"/>
      <c r="G87" s="192"/>
      <c r="H87" s="192"/>
      <c r="I87" s="73"/>
      <c r="J87" s="193"/>
      <c r="K87" s="36">
        <f t="shared" ref="K87:P87" si="31">K88+K90</f>
        <v>20773.861000000001</v>
      </c>
      <c r="L87" s="36">
        <f t="shared" si="31"/>
        <v>20773.861000000001</v>
      </c>
      <c r="M87" s="36">
        <f t="shared" si="31"/>
        <v>0</v>
      </c>
      <c r="N87" s="36">
        <f t="shared" si="31"/>
        <v>20600</v>
      </c>
      <c r="O87" s="36">
        <f t="shared" si="31"/>
        <v>0</v>
      </c>
      <c r="P87" s="36">
        <f t="shared" si="31"/>
        <v>0</v>
      </c>
      <c r="Q87" s="36">
        <f>Q88+Q90</f>
        <v>7000</v>
      </c>
      <c r="R87" s="36"/>
      <c r="S87" s="36"/>
      <c r="T87" s="36"/>
      <c r="U87" s="30"/>
      <c r="V87" s="132"/>
      <c r="W87" s="134"/>
    </row>
    <row r="88" spans="1:23" s="37" customFormat="1" ht="23.25">
      <c r="A88" s="30"/>
      <c r="B88" s="39" t="s">
        <v>71</v>
      </c>
      <c r="C88" s="33"/>
      <c r="D88" s="30"/>
      <c r="E88" s="34"/>
      <c r="F88" s="32"/>
      <c r="G88" s="33"/>
      <c r="H88" s="33"/>
      <c r="I88" s="65"/>
      <c r="J88" s="34"/>
      <c r="K88" s="36">
        <f t="shared" ref="K88:P88" si="32">K89</f>
        <v>13987.713</v>
      </c>
      <c r="L88" s="36">
        <f t="shared" si="32"/>
        <v>13987.713</v>
      </c>
      <c r="M88" s="36">
        <f t="shared" si="32"/>
        <v>0</v>
      </c>
      <c r="N88" s="36">
        <f t="shared" si="32"/>
        <v>13900</v>
      </c>
      <c r="O88" s="36">
        <f t="shared" si="32"/>
        <v>0</v>
      </c>
      <c r="P88" s="36">
        <f t="shared" si="32"/>
        <v>0</v>
      </c>
      <c r="Q88" s="36">
        <f>Q89</f>
        <v>4000</v>
      </c>
      <c r="R88" s="36">
        <v>0</v>
      </c>
      <c r="S88" s="36">
        <v>0</v>
      </c>
      <c r="T88" s="36"/>
      <c r="U88" s="30"/>
      <c r="V88" s="132"/>
      <c r="W88" s="134"/>
    </row>
    <row r="89" spans="1:23" s="74" customFormat="1" ht="94.5" customHeight="1">
      <c r="A89" s="237">
        <v>10</v>
      </c>
      <c r="B89" s="153" t="s">
        <v>95</v>
      </c>
      <c r="C89" s="33" t="s">
        <v>106</v>
      </c>
      <c r="D89" s="30" t="s">
        <v>84</v>
      </c>
      <c r="E89" s="34" t="s">
        <v>107</v>
      </c>
      <c r="F89" s="32">
        <v>7618070</v>
      </c>
      <c r="G89" s="30">
        <v>351</v>
      </c>
      <c r="H89" s="30"/>
      <c r="I89" s="65" t="s">
        <v>100</v>
      </c>
      <c r="J89" s="30" t="s">
        <v>108</v>
      </c>
      <c r="K89" s="35">
        <v>13987.713</v>
      </c>
      <c r="L89" s="35">
        <v>13987.713</v>
      </c>
      <c r="M89" s="35"/>
      <c r="N89" s="30">
        <v>13900</v>
      </c>
      <c r="O89" s="35"/>
      <c r="P89" s="35"/>
      <c r="Q89" s="122">
        <v>4000</v>
      </c>
      <c r="R89" s="123"/>
      <c r="S89" s="123"/>
      <c r="T89" s="77" t="s">
        <v>213</v>
      </c>
      <c r="U89" s="30"/>
      <c r="V89" s="132"/>
      <c r="W89" s="134"/>
    </row>
    <row r="90" spans="1:23" s="74" customFormat="1" ht="23.25">
      <c r="A90" s="71"/>
      <c r="B90" s="39" t="s">
        <v>68</v>
      </c>
      <c r="C90" s="44"/>
      <c r="D90" s="39"/>
      <c r="E90" s="63"/>
      <c r="F90" s="117"/>
      <c r="G90" s="39"/>
      <c r="H90" s="39"/>
      <c r="I90" s="73"/>
      <c r="J90" s="51"/>
      <c r="K90" s="36">
        <f t="shared" ref="K90:P90" si="33">K91</f>
        <v>6786.1480000000001</v>
      </c>
      <c r="L90" s="36">
        <f t="shared" si="33"/>
        <v>6786.1480000000001</v>
      </c>
      <c r="M90" s="36">
        <f t="shared" si="33"/>
        <v>0</v>
      </c>
      <c r="N90" s="36">
        <f t="shared" si="33"/>
        <v>6700</v>
      </c>
      <c r="O90" s="36">
        <f t="shared" si="33"/>
        <v>0</v>
      </c>
      <c r="P90" s="36">
        <f t="shared" si="33"/>
        <v>0</v>
      </c>
      <c r="Q90" s="36">
        <f>Q91</f>
        <v>3000</v>
      </c>
      <c r="R90" s="36"/>
      <c r="S90" s="36"/>
      <c r="T90" s="36"/>
      <c r="U90" s="30"/>
      <c r="V90" s="132"/>
      <c r="W90" s="134"/>
    </row>
    <row r="91" spans="1:23" s="324" customFormat="1" ht="78" customHeight="1">
      <c r="A91" s="316">
        <v>11</v>
      </c>
      <c r="B91" s="315" t="s">
        <v>185</v>
      </c>
      <c r="C91" s="316" t="s">
        <v>183</v>
      </c>
      <c r="D91" s="315" t="s">
        <v>79</v>
      </c>
      <c r="E91" s="317" t="s">
        <v>90</v>
      </c>
      <c r="F91" s="318">
        <v>7708552</v>
      </c>
      <c r="G91" s="315">
        <v>351</v>
      </c>
      <c r="H91" s="315"/>
      <c r="I91" s="319" t="s">
        <v>109</v>
      </c>
      <c r="J91" s="325" t="s">
        <v>186</v>
      </c>
      <c r="K91" s="320">
        <f>L91</f>
        <v>6786.1480000000001</v>
      </c>
      <c r="L91" s="320">
        <v>6786.1480000000001</v>
      </c>
      <c r="M91" s="320"/>
      <c r="N91" s="320">
        <v>6700</v>
      </c>
      <c r="O91" s="320"/>
      <c r="P91" s="320"/>
      <c r="Q91" s="320">
        <v>3000</v>
      </c>
      <c r="R91" s="320"/>
      <c r="S91" s="320"/>
      <c r="T91" s="320"/>
      <c r="U91" s="321"/>
      <c r="V91" s="322"/>
      <c r="W91" s="323"/>
    </row>
    <row r="92" spans="1:23" s="74" customFormat="1" ht="27.75" customHeight="1">
      <c r="A92" s="84" t="s">
        <v>72</v>
      </c>
      <c r="B92" s="84" t="s">
        <v>37</v>
      </c>
      <c r="C92" s="85"/>
      <c r="D92" s="84"/>
      <c r="E92" s="84"/>
      <c r="F92" s="120"/>
      <c r="G92" s="84"/>
      <c r="H92" s="84"/>
      <c r="I92" s="84"/>
      <c r="J92" s="84"/>
      <c r="K92" s="86"/>
      <c r="L92" s="86"/>
      <c r="M92" s="86"/>
      <c r="N92" s="86"/>
      <c r="O92" s="113">
        <v>3525</v>
      </c>
      <c r="P92" s="88"/>
      <c r="Q92" s="113"/>
      <c r="R92" s="88"/>
      <c r="S92" s="88"/>
      <c r="T92" s="88"/>
      <c r="U92" s="88"/>
      <c r="V92" s="132"/>
      <c r="W92" s="134"/>
    </row>
    <row r="93" spans="1:23" s="162" customFormat="1" ht="25.5" customHeight="1">
      <c r="C93" s="161"/>
      <c r="F93" s="163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1"/>
    </row>
    <row r="94" spans="1:23">
      <c r="A94" s="95"/>
      <c r="B94" s="95"/>
      <c r="C94" s="96"/>
      <c r="D94" s="95"/>
      <c r="E94" s="95"/>
      <c r="F94" s="121"/>
      <c r="G94" s="95"/>
      <c r="H94" s="95"/>
      <c r="I94" s="95"/>
      <c r="J94" s="95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</row>
    <row r="95" spans="1:23" s="99" customFormat="1">
      <c r="A95" s="95"/>
      <c r="B95" s="95"/>
      <c r="C95" s="96"/>
      <c r="D95" s="95"/>
      <c r="E95" s="95"/>
      <c r="F95" s="121"/>
      <c r="G95" s="95"/>
      <c r="H95" s="95"/>
      <c r="I95" s="95"/>
      <c r="J95" s="95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8"/>
      <c r="V95" s="131"/>
    </row>
    <row r="96" spans="1:23" s="99" customFormat="1">
      <c r="A96" s="95"/>
      <c r="B96" s="95"/>
      <c r="C96" s="96"/>
      <c r="D96" s="95"/>
      <c r="E96" s="95"/>
      <c r="F96" s="121"/>
      <c r="G96" s="95"/>
      <c r="H96" s="95"/>
      <c r="I96" s="95"/>
      <c r="J96" s="95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8"/>
      <c r="V96" s="131"/>
    </row>
    <row r="97" spans="1:22" s="99" customFormat="1">
      <c r="A97" s="95"/>
      <c r="B97" s="95"/>
      <c r="C97" s="96"/>
      <c r="D97" s="95"/>
      <c r="E97" s="95"/>
      <c r="F97" s="121"/>
      <c r="G97" s="95"/>
      <c r="H97" s="95"/>
      <c r="I97" s="95"/>
      <c r="J97" s="95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8"/>
      <c r="V97" s="131"/>
    </row>
    <row r="98" spans="1:22">
      <c r="A98" s="95"/>
      <c r="B98" s="95"/>
      <c r="C98" s="96"/>
      <c r="D98" s="95"/>
      <c r="E98" s="95"/>
      <c r="F98" s="121"/>
      <c r="G98" s="95"/>
      <c r="H98" s="95"/>
      <c r="I98" s="95"/>
      <c r="J98" s="95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</row>
    <row r="99" spans="1:22">
      <c r="A99" s="95"/>
      <c r="B99" s="95"/>
      <c r="C99" s="96"/>
      <c r="D99" s="95"/>
      <c r="E99" s="95"/>
      <c r="F99" s="121"/>
      <c r="G99" s="95"/>
      <c r="H99" s="95"/>
      <c r="I99" s="95"/>
      <c r="J99" s="95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</row>
    <row r="100" spans="1:22">
      <c r="A100" s="95"/>
      <c r="B100" s="95"/>
      <c r="C100" s="96"/>
      <c r="D100" s="95"/>
      <c r="E100" s="95"/>
      <c r="F100" s="121"/>
      <c r="G100" s="95"/>
      <c r="H100" s="95"/>
      <c r="I100" s="95"/>
      <c r="J100" s="95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8"/>
    </row>
  </sheetData>
  <mergeCells count="33">
    <mergeCell ref="O12:O14"/>
    <mergeCell ref="P12:P13"/>
    <mergeCell ref="U10:U14"/>
    <mergeCell ref="J11:J14"/>
    <mergeCell ref="Q10:S11"/>
    <mergeCell ref="R12:S13"/>
    <mergeCell ref="J10:L10"/>
    <mergeCell ref="T10:T14"/>
    <mergeCell ref="Q12:Q14"/>
    <mergeCell ref="Q9:U9"/>
    <mergeCell ref="A10:A14"/>
    <mergeCell ref="B10:B14"/>
    <mergeCell ref="C10:C14"/>
    <mergeCell ref="D10:D14"/>
    <mergeCell ref="K13:K14"/>
    <mergeCell ref="L13:L14"/>
    <mergeCell ref="M10:M14"/>
    <mergeCell ref="N10:N14"/>
    <mergeCell ref="I10:I14"/>
    <mergeCell ref="E10:E14"/>
    <mergeCell ref="F10:F14"/>
    <mergeCell ref="G10:G14"/>
    <mergeCell ref="H10:H14"/>
    <mergeCell ref="O10:P11"/>
    <mergeCell ref="K11:L12"/>
    <mergeCell ref="A6:T6"/>
    <mergeCell ref="C1:S1"/>
    <mergeCell ref="C2:S2"/>
    <mergeCell ref="S8:T8"/>
    <mergeCell ref="A1:B1"/>
    <mergeCell ref="A2:B2"/>
    <mergeCell ref="A7:T7"/>
    <mergeCell ref="A5:T5"/>
  </mergeCells>
  <phoneticPr fontId="92" type="noConversion"/>
  <printOptions horizontalCentered="1"/>
  <pageMargins left="0" right="0" top="0.59055118110236227" bottom="0.51181102362204722" header="0.6692913385826772" footer="0.39370078740157483"/>
  <pageSetup paperSize="9" scale="65" firstPageNumber="4294963191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C100"/>
  <sheetViews>
    <sheetView zoomScale="85" zoomScaleNormal="69" workbookViewId="0">
      <selection activeCell="J22" sqref="J22"/>
    </sheetView>
  </sheetViews>
  <sheetFormatPr defaultRowHeight="15.75"/>
  <cols>
    <col min="1" max="1" width="4.5703125" style="103" customWidth="1"/>
    <col min="2" max="2" width="35.42578125" style="100" customWidth="1"/>
    <col min="3" max="3" width="8.28515625" style="104" customWidth="1"/>
    <col min="4" max="4" width="12.7109375" style="104" customWidth="1"/>
    <col min="5" max="5" width="13.5703125" style="104" customWidth="1"/>
    <col min="6" max="6" width="12.5703125" style="105" customWidth="1"/>
    <col min="7" max="7" width="7.140625" style="104" customWidth="1"/>
    <col min="8" max="8" width="8.5703125" style="100" customWidth="1"/>
    <col min="9" max="9" width="7.140625" style="104" customWidth="1"/>
    <col min="10" max="10" width="18.5703125" style="104" customWidth="1"/>
    <col min="11" max="11" width="11.5703125" style="106" customWidth="1"/>
    <col min="12" max="12" width="12" style="106" bestFit="1" customWidth="1"/>
    <col min="13" max="13" width="11.5703125" style="106" customWidth="1"/>
    <col min="14" max="14" width="11.140625" style="106" customWidth="1"/>
    <col min="15" max="15" width="13" style="106" hidden="1" customWidth="1"/>
    <col min="16" max="16" width="8" style="106" hidden="1" customWidth="1"/>
    <col min="17" max="17" width="10.85546875" style="106" customWidth="1"/>
    <col min="18" max="18" width="8.28515625" style="106" customWidth="1"/>
    <col min="19" max="19" width="6.42578125" style="106" customWidth="1"/>
    <col min="20" max="20" width="16.7109375" style="107" bestFit="1" customWidth="1"/>
    <col min="21" max="21" width="9.140625" style="130"/>
    <col min="22" max="22" width="12" style="100" bestFit="1" customWidth="1"/>
    <col min="23" max="29" width="9.140625" style="100"/>
    <col min="30" max="16384" width="9.140625" style="101"/>
  </cols>
  <sheetData>
    <row r="1" spans="1:29" s="176" customFormat="1" ht="22.5" customHeight="1">
      <c r="A1" s="358" t="s">
        <v>238</v>
      </c>
      <c r="B1" s="359"/>
      <c r="C1" s="360" t="s">
        <v>240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88" t="s">
        <v>248</v>
      </c>
      <c r="T1" s="375"/>
      <c r="U1" s="175"/>
      <c r="V1" s="175"/>
      <c r="W1" s="175"/>
      <c r="X1" s="175"/>
      <c r="Y1" s="175"/>
      <c r="Z1" s="175"/>
      <c r="AA1" s="175"/>
      <c r="AB1" s="175"/>
      <c r="AC1" s="175"/>
    </row>
    <row r="2" spans="1:29" s="176" customFormat="1" ht="22.5" customHeight="1">
      <c r="A2" s="358" t="s">
        <v>239</v>
      </c>
      <c r="B2" s="359"/>
      <c r="C2" s="360" t="s">
        <v>241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299"/>
      <c r="T2" s="278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s="176" customFormat="1" ht="22.5" customHeight="1">
      <c r="A3" s="276"/>
      <c r="B3" s="175"/>
      <c r="C3" s="278"/>
      <c r="D3" s="278"/>
      <c r="E3" s="278"/>
      <c r="F3" s="298"/>
      <c r="G3" s="278"/>
      <c r="H3" s="175"/>
      <c r="I3" s="278"/>
      <c r="J3" s="278"/>
      <c r="K3" s="299"/>
      <c r="L3" s="299"/>
      <c r="M3" s="299"/>
      <c r="N3" s="299"/>
      <c r="O3" s="299"/>
      <c r="P3" s="299"/>
      <c r="Q3" s="299"/>
      <c r="R3" s="299"/>
      <c r="S3" s="299"/>
      <c r="T3" s="278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s="279" customFormat="1" ht="16.5" customHeight="1">
      <c r="A4" s="372" t="s">
        <v>128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01"/>
      <c r="V4" s="301"/>
      <c r="W4" s="301"/>
      <c r="X4" s="301"/>
      <c r="Y4" s="301"/>
      <c r="Z4" s="301"/>
      <c r="AA4" s="301"/>
      <c r="AB4" s="301"/>
      <c r="AC4" s="301"/>
    </row>
    <row r="5" spans="1:29" s="279" customFormat="1" ht="24.75" customHeight="1">
      <c r="A5" s="372" t="s">
        <v>202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01"/>
      <c r="V5" s="301"/>
      <c r="W5" s="301"/>
      <c r="X5" s="301"/>
      <c r="Y5" s="301"/>
      <c r="Z5" s="301"/>
      <c r="AA5" s="301"/>
      <c r="AB5" s="301"/>
      <c r="AC5" s="301"/>
    </row>
    <row r="6" spans="1:29" s="279" customFormat="1" ht="20.25" customHeight="1">
      <c r="B6" s="363" t="s">
        <v>246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89"/>
      <c r="U6" s="301"/>
      <c r="V6" s="301"/>
      <c r="W6" s="301"/>
      <c r="X6" s="301"/>
      <c r="Y6" s="301"/>
      <c r="Z6" s="301"/>
      <c r="AA6" s="301"/>
      <c r="AB6" s="301"/>
      <c r="AC6" s="301"/>
    </row>
    <row r="7" spans="1:29" s="3" customFormat="1" ht="17.25" customHeight="1">
      <c r="A7" s="4"/>
      <c r="B7" s="5"/>
      <c r="C7" s="6"/>
      <c r="D7" s="5"/>
      <c r="E7" s="5"/>
      <c r="F7" s="116"/>
      <c r="G7" s="5"/>
      <c r="H7" s="5"/>
      <c r="I7" s="5"/>
      <c r="J7" s="5"/>
      <c r="K7" s="7"/>
      <c r="L7" s="7"/>
      <c r="M7" s="7"/>
      <c r="N7" s="2"/>
      <c r="O7" s="2"/>
      <c r="P7" s="2"/>
      <c r="Q7" s="390" t="s">
        <v>245</v>
      </c>
      <c r="R7" s="390"/>
      <c r="S7" s="390"/>
      <c r="T7" s="390"/>
      <c r="U7" s="124"/>
      <c r="V7" s="2"/>
      <c r="W7" s="2"/>
      <c r="X7" s="2"/>
      <c r="Y7" s="2"/>
      <c r="Z7" s="2"/>
      <c r="AA7" s="2"/>
      <c r="AB7" s="2"/>
      <c r="AC7" s="2"/>
    </row>
    <row r="8" spans="1:29" s="10" customFormat="1" ht="40.5" customHeight="1">
      <c r="A8" s="355" t="s">
        <v>14</v>
      </c>
      <c r="B8" s="347" t="s">
        <v>15</v>
      </c>
      <c r="C8" s="347" t="s">
        <v>16</v>
      </c>
      <c r="D8" s="347" t="s">
        <v>17</v>
      </c>
      <c r="E8" s="347" t="s">
        <v>18</v>
      </c>
      <c r="F8" s="350" t="s">
        <v>19</v>
      </c>
      <c r="G8" s="347" t="s">
        <v>20</v>
      </c>
      <c r="H8" s="347" t="s">
        <v>21</v>
      </c>
      <c r="I8" s="347" t="s">
        <v>22</v>
      </c>
      <c r="J8" s="364" t="s">
        <v>23</v>
      </c>
      <c r="K8" s="364"/>
      <c r="L8" s="364"/>
      <c r="M8" s="341" t="s">
        <v>190</v>
      </c>
      <c r="N8" s="341" t="s">
        <v>24</v>
      </c>
      <c r="O8" s="365" t="s">
        <v>87</v>
      </c>
      <c r="P8" s="366"/>
      <c r="Q8" s="365" t="s">
        <v>207</v>
      </c>
      <c r="R8" s="369"/>
      <c r="S8" s="366"/>
      <c r="T8" s="347" t="s">
        <v>25</v>
      </c>
      <c r="U8" s="125"/>
      <c r="V8" s="9"/>
      <c r="W8" s="9"/>
      <c r="X8" s="9"/>
      <c r="Y8" s="9"/>
      <c r="Z8" s="9"/>
      <c r="AA8" s="9"/>
      <c r="AB8" s="9"/>
      <c r="AC8" s="9"/>
    </row>
    <row r="9" spans="1:29" s="10" customFormat="1" ht="45" customHeight="1">
      <c r="A9" s="356"/>
      <c r="B9" s="348"/>
      <c r="C9" s="348"/>
      <c r="D9" s="348"/>
      <c r="E9" s="348"/>
      <c r="F9" s="351"/>
      <c r="G9" s="348"/>
      <c r="H9" s="348"/>
      <c r="I9" s="348"/>
      <c r="J9" s="352" t="s">
        <v>26</v>
      </c>
      <c r="K9" s="364" t="s">
        <v>27</v>
      </c>
      <c r="L9" s="364"/>
      <c r="M9" s="373"/>
      <c r="N9" s="373"/>
      <c r="O9" s="367"/>
      <c r="P9" s="368"/>
      <c r="Q9" s="367"/>
      <c r="R9" s="370"/>
      <c r="S9" s="368"/>
      <c r="T9" s="348"/>
      <c r="U9" s="125"/>
      <c r="V9" s="9"/>
      <c r="W9" s="9"/>
      <c r="X9" s="9"/>
      <c r="Y9" s="9"/>
      <c r="Z9" s="9"/>
      <c r="AA9" s="9"/>
      <c r="AB9" s="9"/>
      <c r="AC9" s="9"/>
    </row>
    <row r="10" spans="1:29" s="10" customFormat="1" ht="19.5" customHeight="1">
      <c r="A10" s="356"/>
      <c r="B10" s="348"/>
      <c r="C10" s="348"/>
      <c r="D10" s="348"/>
      <c r="E10" s="348"/>
      <c r="F10" s="351"/>
      <c r="G10" s="348"/>
      <c r="H10" s="348"/>
      <c r="I10" s="348"/>
      <c r="J10" s="353"/>
      <c r="K10" s="364"/>
      <c r="L10" s="364"/>
      <c r="M10" s="373"/>
      <c r="N10" s="373"/>
      <c r="O10" s="381" t="s">
        <v>1</v>
      </c>
      <c r="P10" s="382" t="s">
        <v>29</v>
      </c>
      <c r="Q10" s="381" t="s">
        <v>1</v>
      </c>
      <c r="R10" s="382" t="s">
        <v>29</v>
      </c>
      <c r="S10" s="383"/>
      <c r="T10" s="348"/>
      <c r="U10" s="125"/>
      <c r="V10" s="9"/>
      <c r="W10" s="9"/>
      <c r="X10" s="9"/>
      <c r="Y10" s="9"/>
      <c r="Z10" s="9"/>
      <c r="AA10" s="9"/>
      <c r="AB10" s="9"/>
      <c r="AC10" s="9"/>
    </row>
    <row r="11" spans="1:29" s="10" customFormat="1" ht="36" customHeight="1">
      <c r="A11" s="356"/>
      <c r="B11" s="348"/>
      <c r="C11" s="348"/>
      <c r="D11" s="348"/>
      <c r="E11" s="348"/>
      <c r="F11" s="351"/>
      <c r="G11" s="348"/>
      <c r="H11" s="348"/>
      <c r="I11" s="348"/>
      <c r="J11" s="353"/>
      <c r="K11" s="364" t="s">
        <v>1</v>
      </c>
      <c r="L11" s="364" t="s">
        <v>30</v>
      </c>
      <c r="M11" s="373"/>
      <c r="N11" s="373"/>
      <c r="O11" s="340"/>
      <c r="P11" s="343"/>
      <c r="Q11" s="340"/>
      <c r="R11" s="343"/>
      <c r="S11" s="362"/>
      <c r="T11" s="348"/>
      <c r="U11" s="125"/>
      <c r="V11" s="9"/>
      <c r="W11" s="9"/>
      <c r="X11" s="9"/>
      <c r="Y11" s="9"/>
      <c r="Z11" s="9"/>
      <c r="AA11" s="9"/>
      <c r="AB11" s="9"/>
      <c r="AC11" s="9"/>
    </row>
    <row r="12" spans="1:29" s="10" customFormat="1" ht="78.75" customHeight="1">
      <c r="A12" s="357"/>
      <c r="B12" s="349"/>
      <c r="C12" s="349"/>
      <c r="D12" s="349"/>
      <c r="E12" s="349"/>
      <c r="F12" s="351"/>
      <c r="G12" s="349"/>
      <c r="H12" s="349"/>
      <c r="I12" s="349"/>
      <c r="J12" s="354"/>
      <c r="K12" s="337"/>
      <c r="L12" s="337"/>
      <c r="M12" s="373"/>
      <c r="N12" s="373"/>
      <c r="O12" s="341"/>
      <c r="P12" s="11" t="s">
        <v>31</v>
      </c>
      <c r="Q12" s="341"/>
      <c r="R12" s="11" t="s">
        <v>31</v>
      </c>
      <c r="S12" s="11" t="s">
        <v>32</v>
      </c>
      <c r="T12" s="349"/>
      <c r="U12" s="125"/>
      <c r="V12" s="141"/>
      <c r="W12" s="9"/>
      <c r="X12" s="9"/>
      <c r="Y12" s="9"/>
      <c r="Z12" s="9"/>
      <c r="AA12" s="9"/>
      <c r="AB12" s="9"/>
      <c r="AC12" s="9"/>
    </row>
    <row r="13" spans="1:29" s="16" customFormat="1" ht="21.75" customHeight="1">
      <c r="A13" s="12">
        <v>1</v>
      </c>
      <c r="B13" s="13">
        <v>2</v>
      </c>
      <c r="C13" s="12">
        <v>3</v>
      </c>
      <c r="D13" s="13">
        <v>4</v>
      </c>
      <c r="E13" s="12">
        <v>5</v>
      </c>
      <c r="F13" s="13">
        <v>6</v>
      </c>
      <c r="G13" s="12">
        <v>7</v>
      </c>
      <c r="H13" s="13">
        <v>8</v>
      </c>
      <c r="I13" s="12">
        <v>9</v>
      </c>
      <c r="J13" s="13">
        <v>10</v>
      </c>
      <c r="K13" s="12">
        <v>11</v>
      </c>
      <c r="L13" s="13">
        <v>12</v>
      </c>
      <c r="M13" s="12">
        <v>13</v>
      </c>
      <c r="N13" s="13">
        <v>14</v>
      </c>
      <c r="O13" s="12">
        <v>15</v>
      </c>
      <c r="P13" s="13">
        <v>16</v>
      </c>
      <c r="Q13" s="12">
        <v>17</v>
      </c>
      <c r="R13" s="13">
        <v>18</v>
      </c>
      <c r="S13" s="12">
        <v>19</v>
      </c>
      <c r="T13" s="13">
        <v>20</v>
      </c>
      <c r="U13" s="126"/>
      <c r="V13" s="15"/>
      <c r="W13" s="15"/>
      <c r="X13" s="15"/>
      <c r="Y13" s="15"/>
      <c r="Z13" s="15"/>
      <c r="AA13" s="15"/>
      <c r="AB13" s="15"/>
      <c r="AC13" s="15"/>
    </row>
    <row r="14" spans="1:29" s="27" customFormat="1" ht="26.25" customHeight="1">
      <c r="A14" s="17"/>
      <c r="B14" s="18" t="s">
        <v>33</v>
      </c>
      <c r="C14" s="19"/>
      <c r="D14" s="20"/>
      <c r="E14" s="20"/>
      <c r="F14" s="21"/>
      <c r="G14" s="20"/>
      <c r="H14" s="22"/>
      <c r="I14" s="20"/>
      <c r="J14" s="20"/>
      <c r="K14" s="23">
        <f t="shared" ref="K14:S14" si="0">K15+K16+K17+K18+K19</f>
        <v>41476.894</v>
      </c>
      <c r="L14" s="23">
        <f t="shared" si="0"/>
        <v>33962.260999999999</v>
      </c>
      <c r="M14" s="23">
        <f t="shared" si="0"/>
        <v>0</v>
      </c>
      <c r="N14" s="23">
        <f t="shared" si="0"/>
        <v>38169</v>
      </c>
      <c r="O14" s="23">
        <f t="shared" si="0"/>
        <v>0</v>
      </c>
      <c r="P14" s="23">
        <f t="shared" si="0"/>
        <v>0</v>
      </c>
      <c r="Q14" s="23">
        <f t="shared" si="0"/>
        <v>2260</v>
      </c>
      <c r="R14" s="23">
        <f t="shared" si="0"/>
        <v>0</v>
      </c>
      <c r="S14" s="23">
        <f t="shared" si="0"/>
        <v>0</v>
      </c>
      <c r="T14" s="22"/>
      <c r="U14" s="127"/>
      <c r="V14" s="134"/>
      <c r="W14" s="26"/>
      <c r="X14" s="26"/>
      <c r="Y14" s="26"/>
      <c r="Z14" s="26"/>
      <c r="AA14" s="26"/>
      <c r="AB14" s="26"/>
      <c r="AC14" s="26"/>
    </row>
    <row r="15" spans="1:29" s="38" customFormat="1" ht="23.25" customHeight="1">
      <c r="A15" s="28">
        <v>1</v>
      </c>
      <c r="B15" s="29" t="s">
        <v>34</v>
      </c>
      <c r="C15" s="30"/>
      <c r="D15" s="31"/>
      <c r="E15" s="31"/>
      <c r="F15" s="32"/>
      <c r="G15" s="31"/>
      <c r="H15" s="33"/>
      <c r="I15" s="31"/>
      <c r="J15" s="34"/>
      <c r="K15" s="35">
        <f t="shared" ref="K15:P15" si="1">K34</f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>Q34</f>
        <v>0</v>
      </c>
      <c r="R15" s="35">
        <f>R34</f>
        <v>0</v>
      </c>
      <c r="S15" s="35">
        <f>S34</f>
        <v>0</v>
      </c>
      <c r="T15" s="30"/>
      <c r="U15" s="128"/>
      <c r="V15" s="134"/>
      <c r="W15" s="37"/>
      <c r="X15" s="37"/>
      <c r="Y15" s="37"/>
      <c r="Z15" s="37"/>
      <c r="AA15" s="37"/>
      <c r="AB15" s="37"/>
      <c r="AC15" s="37"/>
    </row>
    <row r="16" spans="1:29" s="38" customFormat="1" ht="21" customHeight="1">
      <c r="A16" s="28">
        <v>2</v>
      </c>
      <c r="B16" s="29" t="s">
        <v>35</v>
      </c>
      <c r="C16" s="30"/>
      <c r="D16" s="31"/>
      <c r="E16" s="31"/>
      <c r="F16" s="32"/>
      <c r="G16" s="31"/>
      <c r="H16" s="33"/>
      <c r="I16" s="31"/>
      <c r="J16" s="34"/>
      <c r="K16" s="108">
        <f t="shared" ref="K16:S16" si="2">K47+K54+K58+K62+K67</f>
        <v>41476.894</v>
      </c>
      <c r="L16" s="108">
        <f t="shared" si="2"/>
        <v>33962.260999999999</v>
      </c>
      <c r="M16" s="108">
        <f t="shared" si="2"/>
        <v>0</v>
      </c>
      <c r="N16" s="108">
        <f t="shared" si="2"/>
        <v>38169</v>
      </c>
      <c r="O16" s="108">
        <f t="shared" si="2"/>
        <v>0</v>
      </c>
      <c r="P16" s="108">
        <f t="shared" si="2"/>
        <v>0</v>
      </c>
      <c r="Q16" s="108">
        <f>Q47+Q54+Q58+Q62+Q67+Q85</f>
        <v>2260</v>
      </c>
      <c r="R16" s="108">
        <f t="shared" si="2"/>
        <v>0</v>
      </c>
      <c r="S16" s="108">
        <f t="shared" si="2"/>
        <v>0</v>
      </c>
      <c r="T16" s="35"/>
      <c r="U16" s="128"/>
      <c r="V16" s="134"/>
      <c r="W16" s="37"/>
      <c r="X16" s="37"/>
      <c r="Y16" s="37"/>
      <c r="Z16" s="37"/>
      <c r="AA16" s="37"/>
      <c r="AB16" s="37"/>
      <c r="AC16" s="37"/>
    </row>
    <row r="17" spans="1:29" s="38" customFormat="1" ht="23.25">
      <c r="A17" s="28">
        <v>3</v>
      </c>
      <c r="B17" s="29" t="s">
        <v>36</v>
      </c>
      <c r="C17" s="30"/>
      <c r="D17" s="31"/>
      <c r="E17" s="31"/>
      <c r="F17" s="32"/>
      <c r="G17" s="31"/>
      <c r="H17" s="33"/>
      <c r="I17" s="31"/>
      <c r="J17" s="34"/>
      <c r="K17" s="35">
        <f t="shared" ref="K17:S17" si="3">K50+K56+K60+K65+K72</f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/>
      <c r="U17" s="128"/>
      <c r="V17" s="134"/>
      <c r="W17" s="37"/>
      <c r="X17" s="37"/>
      <c r="Y17" s="37"/>
      <c r="Z17" s="37"/>
      <c r="AA17" s="37"/>
      <c r="AB17" s="37"/>
      <c r="AC17" s="37"/>
    </row>
    <row r="18" spans="1:29" s="38" customFormat="1" ht="23.25">
      <c r="A18" s="28">
        <v>4</v>
      </c>
      <c r="B18" s="29" t="s">
        <v>12</v>
      </c>
      <c r="C18" s="30"/>
      <c r="D18" s="31"/>
      <c r="E18" s="31"/>
      <c r="F18" s="32"/>
      <c r="G18" s="31"/>
      <c r="H18" s="33"/>
      <c r="I18" s="31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128"/>
      <c r="V18" s="134"/>
      <c r="W18" s="37"/>
      <c r="X18" s="37"/>
      <c r="Y18" s="37"/>
      <c r="Z18" s="37"/>
      <c r="AA18" s="37"/>
      <c r="AB18" s="37"/>
      <c r="AC18" s="37"/>
    </row>
    <row r="19" spans="1:29" s="38" customFormat="1" ht="25.5" customHeight="1">
      <c r="A19" s="28">
        <v>5</v>
      </c>
      <c r="B19" s="29" t="s">
        <v>37</v>
      </c>
      <c r="C19" s="30"/>
      <c r="D19" s="31"/>
      <c r="E19" s="31"/>
      <c r="F19" s="32"/>
      <c r="G19" s="31"/>
      <c r="H19" s="33"/>
      <c r="I19" s="31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28"/>
      <c r="V19" s="134"/>
      <c r="W19" s="37"/>
      <c r="X19" s="37"/>
      <c r="Y19" s="37"/>
      <c r="Z19" s="37"/>
      <c r="AA19" s="37"/>
      <c r="AB19" s="37"/>
      <c r="AC19" s="37"/>
    </row>
    <row r="20" spans="1:29" s="27" customFormat="1" ht="32.25" customHeight="1">
      <c r="A20" s="40" t="s">
        <v>2</v>
      </c>
      <c r="B20" s="39" t="s">
        <v>38</v>
      </c>
      <c r="C20" s="30"/>
      <c r="D20" s="42"/>
      <c r="E20" s="42"/>
      <c r="F20" s="43"/>
      <c r="G20" s="42"/>
      <c r="H20" s="44"/>
      <c r="I20" s="42"/>
      <c r="J20" s="34"/>
      <c r="K20" s="36">
        <f t="shared" ref="K20:S20" si="4">SUM(K21:K31)</f>
        <v>55464.607000000004</v>
      </c>
      <c r="L20" s="36">
        <f t="shared" si="4"/>
        <v>47949.974000000002</v>
      </c>
      <c r="M20" s="36">
        <f t="shared" si="4"/>
        <v>0</v>
      </c>
      <c r="N20" s="36">
        <f t="shared" si="4"/>
        <v>52069</v>
      </c>
      <c r="O20" s="36">
        <f t="shared" si="4"/>
        <v>0</v>
      </c>
      <c r="P20" s="36">
        <f t="shared" si="4"/>
        <v>0</v>
      </c>
      <c r="Q20" s="36">
        <f t="shared" si="4"/>
        <v>2260</v>
      </c>
      <c r="R20" s="36">
        <f t="shared" si="4"/>
        <v>0</v>
      </c>
      <c r="S20" s="36">
        <f t="shared" si="4"/>
        <v>0</v>
      </c>
      <c r="T20" s="36"/>
      <c r="U20" s="127"/>
      <c r="V20" s="134"/>
      <c r="W20" s="26"/>
      <c r="X20" s="26"/>
      <c r="Y20" s="26"/>
      <c r="Z20" s="26"/>
      <c r="AA20" s="26"/>
      <c r="AB20" s="26"/>
      <c r="AC20" s="26"/>
    </row>
    <row r="21" spans="1:29" s="38" customFormat="1" ht="23.25">
      <c r="A21" s="28">
        <v>1</v>
      </c>
      <c r="B21" s="29" t="s">
        <v>3</v>
      </c>
      <c r="C21" s="30"/>
      <c r="D21" s="31"/>
      <c r="E21" s="31"/>
      <c r="F21" s="32"/>
      <c r="G21" s="31"/>
      <c r="H21" s="33"/>
      <c r="I21" s="31"/>
      <c r="J21" s="34"/>
      <c r="K21" s="35">
        <f t="shared" ref="K21:Q21" si="5">K35+K46</f>
        <v>7514.6329999999998</v>
      </c>
      <c r="L21" s="35">
        <f t="shared" si="5"/>
        <v>0</v>
      </c>
      <c r="M21" s="35">
        <f t="shared" si="5"/>
        <v>0</v>
      </c>
      <c r="N21" s="35">
        <f t="shared" si="5"/>
        <v>7500</v>
      </c>
      <c r="O21" s="108">
        <f t="shared" si="5"/>
        <v>0</v>
      </c>
      <c r="P21" s="108">
        <f t="shared" si="5"/>
        <v>0</v>
      </c>
      <c r="Q21" s="108">
        <f t="shared" si="5"/>
        <v>400</v>
      </c>
      <c r="R21" s="47"/>
      <c r="S21" s="47"/>
      <c r="T21" s="35"/>
      <c r="U21" s="129"/>
      <c r="V21" s="134"/>
      <c r="W21" s="24"/>
      <c r="X21" s="24"/>
      <c r="Y21" s="37"/>
      <c r="Z21" s="37"/>
      <c r="AA21" s="37"/>
      <c r="AB21" s="37"/>
      <c r="AC21" s="37"/>
    </row>
    <row r="22" spans="1:29" s="38" customFormat="1" ht="23.25">
      <c r="A22" s="28">
        <v>2</v>
      </c>
      <c r="B22" s="29" t="s">
        <v>4</v>
      </c>
      <c r="C22" s="30"/>
      <c r="D22" s="31"/>
      <c r="E22" s="31"/>
      <c r="F22" s="32"/>
      <c r="G22" s="31"/>
      <c r="H22" s="33"/>
      <c r="I22" s="31"/>
      <c r="J22" s="34"/>
      <c r="K22" s="35">
        <f t="shared" ref="K22:Q22" si="6">K36+K53</f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108">
        <f t="shared" si="6"/>
        <v>0</v>
      </c>
      <c r="P22" s="108">
        <f t="shared" si="6"/>
        <v>0</v>
      </c>
      <c r="Q22" s="108">
        <f t="shared" si="6"/>
        <v>0</v>
      </c>
      <c r="R22" s="47"/>
      <c r="S22" s="47"/>
      <c r="T22" s="35"/>
      <c r="U22" s="129"/>
      <c r="V22" s="134"/>
      <c r="W22" s="24"/>
      <c r="X22" s="37"/>
      <c r="Y22" s="37"/>
      <c r="Z22" s="37"/>
      <c r="AA22" s="37"/>
      <c r="AB22" s="37"/>
      <c r="AC22" s="37"/>
    </row>
    <row r="23" spans="1:29" s="38" customFormat="1" ht="23.25">
      <c r="A23" s="28">
        <v>3</v>
      </c>
      <c r="B23" s="29" t="s">
        <v>5</v>
      </c>
      <c r="C23" s="30"/>
      <c r="D23" s="31"/>
      <c r="E23" s="31"/>
      <c r="F23" s="32"/>
      <c r="G23" s="31"/>
      <c r="H23" s="33"/>
      <c r="I23" s="31"/>
      <c r="J23" s="34"/>
      <c r="K23" s="35">
        <f t="shared" ref="K23:Q23" si="7">K38+K57</f>
        <v>0</v>
      </c>
      <c r="L23" s="35">
        <f t="shared" si="7"/>
        <v>0</v>
      </c>
      <c r="M23" s="35">
        <f t="shared" si="7"/>
        <v>0</v>
      </c>
      <c r="N23" s="35">
        <f t="shared" si="7"/>
        <v>0</v>
      </c>
      <c r="O23" s="108">
        <f t="shared" si="7"/>
        <v>0</v>
      </c>
      <c r="P23" s="108">
        <f t="shared" si="7"/>
        <v>0</v>
      </c>
      <c r="Q23" s="108">
        <f t="shared" si="7"/>
        <v>0</v>
      </c>
      <c r="R23" s="47"/>
      <c r="S23" s="47"/>
      <c r="T23" s="30"/>
      <c r="U23" s="129"/>
      <c r="V23" s="134"/>
      <c r="W23" s="24"/>
      <c r="X23" s="37"/>
      <c r="Y23" s="37"/>
      <c r="Z23" s="37"/>
      <c r="AA23" s="37"/>
      <c r="AB23" s="37"/>
      <c r="AC23" s="37"/>
    </row>
    <row r="24" spans="1:29" s="38" customFormat="1" ht="23.25">
      <c r="A24" s="28">
        <v>4</v>
      </c>
      <c r="B24" s="29" t="s">
        <v>6</v>
      </c>
      <c r="C24" s="30"/>
      <c r="D24" s="31"/>
      <c r="E24" s="31"/>
      <c r="F24" s="32"/>
      <c r="G24" s="31"/>
      <c r="H24" s="33"/>
      <c r="I24" s="31"/>
      <c r="J24" s="34"/>
      <c r="K24" s="35">
        <f t="shared" ref="K24:Q24" si="8">K39+K61</f>
        <v>0</v>
      </c>
      <c r="L24" s="35">
        <f t="shared" si="8"/>
        <v>0</v>
      </c>
      <c r="M24" s="35">
        <f t="shared" si="8"/>
        <v>0</v>
      </c>
      <c r="N24" s="35">
        <f t="shared" si="8"/>
        <v>0</v>
      </c>
      <c r="O24" s="108">
        <f t="shared" si="8"/>
        <v>0</v>
      </c>
      <c r="P24" s="108">
        <f t="shared" si="8"/>
        <v>0</v>
      </c>
      <c r="Q24" s="108">
        <f t="shared" si="8"/>
        <v>0</v>
      </c>
      <c r="R24" s="47"/>
      <c r="S24" s="47"/>
      <c r="T24" s="30"/>
      <c r="U24" s="129"/>
      <c r="V24" s="134"/>
      <c r="W24" s="24"/>
      <c r="X24" s="37"/>
      <c r="Y24" s="37"/>
      <c r="Z24" s="37"/>
      <c r="AA24" s="37"/>
      <c r="AB24" s="37"/>
      <c r="AC24" s="37"/>
    </row>
    <row r="25" spans="1:29" s="38" customFormat="1" ht="23.25">
      <c r="A25" s="28">
        <v>5</v>
      </c>
      <c r="B25" s="29" t="s">
        <v>7</v>
      </c>
      <c r="C25" s="30"/>
      <c r="D25" s="31"/>
      <c r="E25" s="31"/>
      <c r="F25" s="32"/>
      <c r="G25" s="31"/>
      <c r="H25" s="33"/>
      <c r="I25" s="31"/>
      <c r="J25" s="34"/>
      <c r="K25" s="35">
        <f t="shared" ref="K25:S25" si="9">K40+K66</f>
        <v>33962.260999999999</v>
      </c>
      <c r="L25" s="35">
        <f t="shared" si="9"/>
        <v>33962.260999999999</v>
      </c>
      <c r="M25" s="35">
        <f t="shared" si="9"/>
        <v>0</v>
      </c>
      <c r="N25" s="35">
        <f t="shared" si="9"/>
        <v>30669</v>
      </c>
      <c r="O25" s="108">
        <f t="shared" si="9"/>
        <v>0</v>
      </c>
      <c r="P25" s="108">
        <f t="shared" si="9"/>
        <v>0</v>
      </c>
      <c r="Q25" s="108">
        <f t="shared" si="9"/>
        <v>974</v>
      </c>
      <c r="R25" s="108">
        <f t="shared" si="9"/>
        <v>0</v>
      </c>
      <c r="S25" s="108">
        <f t="shared" si="9"/>
        <v>0</v>
      </c>
      <c r="T25" s="30"/>
      <c r="U25" s="129"/>
      <c r="V25" s="134"/>
      <c r="W25" s="24"/>
      <c r="X25" s="37"/>
      <c r="Y25" s="37"/>
      <c r="Z25" s="37"/>
      <c r="AA25" s="37"/>
      <c r="AB25" s="37"/>
      <c r="AC25" s="37"/>
    </row>
    <row r="26" spans="1:29" s="38" customFormat="1" ht="30" customHeight="1">
      <c r="A26" s="28">
        <v>6</v>
      </c>
      <c r="B26" s="29" t="s">
        <v>8</v>
      </c>
      <c r="C26" s="30"/>
      <c r="D26" s="31"/>
      <c r="E26" s="31"/>
      <c r="F26" s="32"/>
      <c r="G26" s="31"/>
      <c r="H26" s="33"/>
      <c r="I26" s="31"/>
      <c r="J26" s="34"/>
      <c r="K26" s="35">
        <f>K41+K75</f>
        <v>0</v>
      </c>
      <c r="L26" s="35">
        <f>L41+L75</f>
        <v>0</v>
      </c>
      <c r="M26" s="35">
        <f>M41+M75</f>
        <v>0</v>
      </c>
      <c r="N26" s="35">
        <f>N41+N75</f>
        <v>0</v>
      </c>
      <c r="O26" s="47">
        <f>O41+O75</f>
        <v>0</v>
      </c>
      <c r="P26" s="47"/>
      <c r="Q26" s="47"/>
      <c r="R26" s="47"/>
      <c r="S26" s="47"/>
      <c r="T26" s="30"/>
      <c r="U26" s="129"/>
      <c r="V26" s="134"/>
      <c r="W26" s="24"/>
      <c r="X26" s="37"/>
      <c r="Y26" s="37"/>
      <c r="Z26" s="37"/>
      <c r="AA26" s="37"/>
      <c r="AB26" s="37"/>
      <c r="AC26" s="37"/>
    </row>
    <row r="27" spans="1:29" s="38" customFormat="1" ht="23.25">
      <c r="A27" s="28">
        <v>7</v>
      </c>
      <c r="B27" s="29" t="s">
        <v>9</v>
      </c>
      <c r="C27" s="30"/>
      <c r="D27" s="31"/>
      <c r="E27" s="31"/>
      <c r="F27" s="32"/>
      <c r="G27" s="31"/>
      <c r="H27" s="33"/>
      <c r="I27" s="31"/>
      <c r="J27" s="34"/>
      <c r="K27" s="35">
        <f>K42+K78</f>
        <v>0</v>
      </c>
      <c r="L27" s="35">
        <f>L42+L78</f>
        <v>0</v>
      </c>
      <c r="M27" s="35">
        <f>M42+M78</f>
        <v>0</v>
      </c>
      <c r="N27" s="35">
        <f>N42+N78</f>
        <v>0</v>
      </c>
      <c r="O27" s="47">
        <f>O42+O78</f>
        <v>0</v>
      </c>
      <c r="P27" s="47"/>
      <c r="Q27" s="47"/>
      <c r="R27" s="47"/>
      <c r="S27" s="47"/>
      <c r="T27" s="30"/>
      <c r="U27" s="129"/>
      <c r="V27" s="134"/>
      <c r="W27" s="24"/>
      <c r="X27" s="37"/>
      <c r="Y27" s="37"/>
      <c r="Z27" s="37"/>
      <c r="AA27" s="37"/>
      <c r="AB27" s="37"/>
      <c r="AC27" s="37"/>
    </row>
    <row r="28" spans="1:29" s="38" customFormat="1" ht="23.25">
      <c r="A28" s="28">
        <v>8</v>
      </c>
      <c r="B28" s="29" t="s">
        <v>10</v>
      </c>
      <c r="C28" s="30"/>
      <c r="D28" s="31"/>
      <c r="E28" s="31"/>
      <c r="F28" s="32"/>
      <c r="G28" s="31"/>
      <c r="H28" s="33"/>
      <c r="I28" s="31"/>
      <c r="J28" s="34"/>
      <c r="K28" s="35">
        <f>K43+K81</f>
        <v>0</v>
      </c>
      <c r="L28" s="35">
        <f>L43+L81</f>
        <v>0</v>
      </c>
      <c r="M28" s="35">
        <f>M43+M81</f>
        <v>0</v>
      </c>
      <c r="N28" s="35">
        <f>N43+N81</f>
        <v>0</v>
      </c>
      <c r="O28" s="47">
        <f>O43+O81</f>
        <v>0</v>
      </c>
      <c r="P28" s="47"/>
      <c r="Q28" s="47"/>
      <c r="R28" s="47"/>
      <c r="S28" s="47"/>
      <c r="T28" s="30"/>
      <c r="U28" s="129"/>
      <c r="V28" s="134"/>
      <c r="W28" s="24"/>
      <c r="X28" s="37"/>
      <c r="Y28" s="37"/>
      <c r="Z28" s="37"/>
      <c r="AA28" s="37"/>
      <c r="AB28" s="37"/>
      <c r="AC28" s="37"/>
    </row>
    <row r="29" spans="1:29" s="38" customFormat="1" ht="23.25">
      <c r="A29" s="28">
        <v>9</v>
      </c>
      <c r="B29" s="29" t="s">
        <v>11</v>
      </c>
      <c r="C29" s="30"/>
      <c r="D29" s="31"/>
      <c r="E29" s="31"/>
      <c r="F29" s="32"/>
      <c r="G29" s="31"/>
      <c r="H29" s="33"/>
      <c r="I29" s="31"/>
      <c r="J29" s="34"/>
      <c r="K29" s="35">
        <f t="shared" ref="K29:Q29" si="10">K44+K84</f>
        <v>13987.713</v>
      </c>
      <c r="L29" s="35">
        <f t="shared" si="10"/>
        <v>13987.713</v>
      </c>
      <c r="M29" s="35">
        <f t="shared" si="10"/>
        <v>0</v>
      </c>
      <c r="N29" s="35">
        <f t="shared" si="10"/>
        <v>13900</v>
      </c>
      <c r="O29" s="35">
        <f t="shared" si="10"/>
        <v>0</v>
      </c>
      <c r="P29" s="35">
        <f t="shared" si="10"/>
        <v>0</v>
      </c>
      <c r="Q29" s="35">
        <f t="shared" si="10"/>
        <v>886</v>
      </c>
      <c r="R29" s="47"/>
      <c r="S29" s="47"/>
      <c r="T29" s="30"/>
      <c r="U29" s="129"/>
      <c r="V29" s="134"/>
      <c r="W29" s="24"/>
      <c r="X29" s="37"/>
      <c r="Y29" s="37"/>
      <c r="Z29" s="37"/>
      <c r="AA29" s="37"/>
      <c r="AB29" s="37"/>
      <c r="AC29" s="37"/>
    </row>
    <row r="30" spans="1:29" s="38" customFormat="1" ht="23.25">
      <c r="A30" s="28"/>
      <c r="B30" s="29" t="s">
        <v>12</v>
      </c>
      <c r="C30" s="30"/>
      <c r="D30" s="31"/>
      <c r="E30" s="31"/>
      <c r="F30" s="32"/>
      <c r="G30" s="31"/>
      <c r="H30" s="33"/>
      <c r="I30" s="31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0"/>
      <c r="U30" s="129"/>
      <c r="V30" s="134"/>
      <c r="W30" s="24"/>
      <c r="X30" s="37"/>
      <c r="Y30" s="37"/>
      <c r="Z30" s="37"/>
      <c r="AA30" s="37"/>
      <c r="AB30" s="37"/>
      <c r="AC30" s="37"/>
    </row>
    <row r="31" spans="1:29" s="38" customFormat="1" ht="23.25">
      <c r="A31" s="40"/>
      <c r="B31" s="39" t="s">
        <v>37</v>
      </c>
      <c r="C31" s="41"/>
      <c r="D31" s="42"/>
      <c r="E31" s="42"/>
      <c r="F31" s="43"/>
      <c r="G31" s="42"/>
      <c r="H31" s="44"/>
      <c r="I31" s="42"/>
      <c r="J31" s="45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128"/>
      <c r="V31" s="134"/>
      <c r="W31" s="24"/>
      <c r="X31" s="37"/>
      <c r="Y31" s="37"/>
      <c r="Z31" s="37"/>
      <c r="AA31" s="37"/>
      <c r="AB31" s="37"/>
      <c r="AC31" s="37"/>
    </row>
    <row r="32" spans="1:29" s="27" customFormat="1" ht="23.25">
      <c r="A32" s="40"/>
      <c r="B32" s="39" t="s">
        <v>39</v>
      </c>
      <c r="C32" s="30"/>
      <c r="D32" s="42"/>
      <c r="E32" s="42"/>
      <c r="F32" s="43"/>
      <c r="G32" s="42"/>
      <c r="H32" s="44"/>
      <c r="I32" s="42"/>
      <c r="J32" s="34"/>
      <c r="K32" s="36"/>
      <c r="L32" s="36"/>
      <c r="M32" s="36"/>
      <c r="N32" s="36"/>
      <c r="O32" s="36"/>
      <c r="P32" s="36"/>
      <c r="Q32" s="36"/>
      <c r="R32" s="36"/>
      <c r="S32" s="36"/>
      <c r="T32" s="41"/>
      <c r="U32" s="127"/>
      <c r="V32" s="134"/>
      <c r="W32" s="26"/>
      <c r="X32" s="26"/>
      <c r="Y32" s="26"/>
      <c r="Z32" s="26"/>
      <c r="AA32" s="26"/>
      <c r="AB32" s="26"/>
      <c r="AC32" s="26"/>
    </row>
    <row r="33" spans="1:29" s="27" customFormat="1" ht="32.25" customHeight="1">
      <c r="A33" s="40" t="s">
        <v>13</v>
      </c>
      <c r="B33" s="39" t="s">
        <v>38</v>
      </c>
      <c r="C33" s="30"/>
      <c r="D33" s="42"/>
      <c r="E33" s="42"/>
      <c r="F33" s="43"/>
      <c r="G33" s="42"/>
      <c r="H33" s="44"/>
      <c r="I33" s="42"/>
      <c r="J33" s="34"/>
      <c r="K33" s="36">
        <f t="shared" ref="K33:S33" si="11">K34+K45+K88+K89</f>
        <v>55464.607000000004</v>
      </c>
      <c r="L33" s="36">
        <f t="shared" si="11"/>
        <v>47949.974000000002</v>
      </c>
      <c r="M33" s="36">
        <f t="shared" si="11"/>
        <v>0</v>
      </c>
      <c r="N33" s="36">
        <f t="shared" si="11"/>
        <v>52069</v>
      </c>
      <c r="O33" s="36">
        <f t="shared" si="11"/>
        <v>0</v>
      </c>
      <c r="P33" s="36">
        <f t="shared" si="11"/>
        <v>0</v>
      </c>
      <c r="Q33" s="36">
        <f t="shared" si="11"/>
        <v>2260</v>
      </c>
      <c r="R33" s="36">
        <f t="shared" si="11"/>
        <v>0</v>
      </c>
      <c r="S33" s="36">
        <f t="shared" si="11"/>
        <v>0</v>
      </c>
      <c r="T33" s="41"/>
      <c r="U33" s="127"/>
      <c r="V33" s="134"/>
      <c r="W33" s="26"/>
      <c r="X33" s="26"/>
      <c r="Y33" s="26"/>
      <c r="Z33" s="26"/>
      <c r="AA33" s="26"/>
      <c r="AB33" s="26"/>
      <c r="AC33" s="26"/>
    </row>
    <row r="34" spans="1:29" s="27" customFormat="1" ht="23.25" customHeight="1">
      <c r="A34" s="40" t="s">
        <v>40</v>
      </c>
      <c r="B34" s="39" t="s">
        <v>41</v>
      </c>
      <c r="C34" s="44"/>
      <c r="D34" s="42"/>
      <c r="E34" s="42"/>
      <c r="F34" s="43"/>
      <c r="G34" s="42"/>
      <c r="H34" s="44"/>
      <c r="I34" s="42"/>
      <c r="J34" s="34"/>
      <c r="K34" s="36">
        <f t="shared" ref="K34:P34" si="12">K35+K36+K38+K39+K40+K41+K42+K43+K44</f>
        <v>0</v>
      </c>
      <c r="L34" s="36">
        <f t="shared" si="12"/>
        <v>0</v>
      </c>
      <c r="M34" s="36">
        <f t="shared" si="12"/>
        <v>0</v>
      </c>
      <c r="N34" s="36">
        <f t="shared" si="12"/>
        <v>0</v>
      </c>
      <c r="O34" s="36">
        <f t="shared" si="12"/>
        <v>0</v>
      </c>
      <c r="P34" s="36">
        <f t="shared" si="12"/>
        <v>0</v>
      </c>
      <c r="Q34" s="36">
        <f>Q35+Q36+Q38+Q39+Q40+Q41+Q42+Q43+Q44</f>
        <v>0</v>
      </c>
      <c r="R34" s="36">
        <f>R35+R36+R38+R39+R40+R41+R42+R43+R44</f>
        <v>0</v>
      </c>
      <c r="S34" s="36">
        <f>S35+S36+S38+S39+S40+S41+S42+S43+S44</f>
        <v>0</v>
      </c>
      <c r="T34" s="41"/>
      <c r="U34" s="127"/>
      <c r="V34" s="134"/>
      <c r="W34" s="26"/>
      <c r="X34" s="26"/>
      <c r="Y34" s="26"/>
      <c r="Z34" s="26"/>
      <c r="AA34" s="26"/>
      <c r="AB34" s="26"/>
      <c r="AC34" s="26"/>
    </row>
    <row r="35" spans="1:29" s="27" customFormat="1" ht="23.25">
      <c r="A35" s="40" t="s">
        <v>42</v>
      </c>
      <c r="B35" s="39" t="s">
        <v>43</v>
      </c>
      <c r="C35" s="44"/>
      <c r="D35" s="42"/>
      <c r="E35" s="42"/>
      <c r="F35" s="43"/>
      <c r="G35" s="42"/>
      <c r="H35" s="44"/>
      <c r="I35" s="42"/>
      <c r="J35" s="34"/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41"/>
      <c r="U35" s="127"/>
      <c r="V35" s="134"/>
      <c r="W35" s="26"/>
      <c r="X35" s="26"/>
      <c r="Y35" s="26"/>
      <c r="Z35" s="26"/>
      <c r="AA35" s="26"/>
      <c r="AB35" s="26"/>
      <c r="AC35" s="26"/>
    </row>
    <row r="36" spans="1:29" s="27" customFormat="1" ht="23.25">
      <c r="A36" s="40" t="s">
        <v>44</v>
      </c>
      <c r="B36" s="39" t="s">
        <v>45</v>
      </c>
      <c r="C36" s="44"/>
      <c r="D36" s="42"/>
      <c r="E36" s="42"/>
      <c r="F36" s="43"/>
      <c r="G36" s="42"/>
      <c r="H36" s="44"/>
      <c r="I36" s="42"/>
      <c r="J36" s="34"/>
      <c r="K36" s="36">
        <f t="shared" ref="K36:S36" si="13">K37</f>
        <v>0</v>
      </c>
      <c r="L36" s="36">
        <f t="shared" si="13"/>
        <v>0</v>
      </c>
      <c r="M36" s="36">
        <f t="shared" si="13"/>
        <v>0</v>
      </c>
      <c r="N36" s="36">
        <f t="shared" si="13"/>
        <v>0</v>
      </c>
      <c r="O36" s="36">
        <f t="shared" si="13"/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41"/>
      <c r="U36" s="127"/>
      <c r="V36" s="134"/>
      <c r="W36" s="26"/>
      <c r="X36" s="26"/>
      <c r="Y36" s="26"/>
      <c r="Z36" s="26"/>
      <c r="AA36" s="26"/>
      <c r="AB36" s="26"/>
      <c r="AC36" s="26"/>
    </row>
    <row r="37" spans="1:29" s="27" customFormat="1" ht="0.75" customHeight="1">
      <c r="A37" s="49"/>
      <c r="B37" s="29"/>
      <c r="C37" s="35"/>
      <c r="D37" s="35"/>
      <c r="E37" s="30"/>
      <c r="F37" s="48"/>
      <c r="G37" s="35"/>
      <c r="H37" s="35"/>
      <c r="I37" s="35"/>
      <c r="J37" s="30"/>
      <c r="K37" s="35"/>
      <c r="L37" s="35"/>
      <c r="M37" s="35"/>
      <c r="N37" s="35"/>
      <c r="O37" s="35"/>
      <c r="P37" s="35"/>
      <c r="Q37" s="35"/>
      <c r="R37" s="35"/>
      <c r="S37" s="35"/>
      <c r="T37" s="33"/>
      <c r="U37" s="132"/>
      <c r="V37" s="134"/>
      <c r="W37" s="26"/>
      <c r="X37" s="26"/>
      <c r="Y37" s="26"/>
      <c r="Z37" s="26"/>
      <c r="AA37" s="26"/>
      <c r="AB37" s="26"/>
      <c r="AC37" s="26"/>
    </row>
    <row r="38" spans="1:29" s="27" customFormat="1" ht="25.5" customHeight="1">
      <c r="A38" s="40" t="s">
        <v>46</v>
      </c>
      <c r="B38" s="39" t="s">
        <v>47</v>
      </c>
      <c r="C38" s="44"/>
      <c r="D38" s="42"/>
      <c r="E38" s="42"/>
      <c r="F38" s="43"/>
      <c r="G38" s="42"/>
      <c r="H38" s="44"/>
      <c r="I38" s="42"/>
      <c r="J38" s="34"/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/>
      <c r="Q38" s="51">
        <v>0</v>
      </c>
      <c r="R38" s="51"/>
      <c r="S38" s="51"/>
      <c r="T38" s="51"/>
      <c r="U38" s="132"/>
      <c r="V38" s="134"/>
      <c r="W38" s="26"/>
      <c r="X38" s="26"/>
      <c r="Y38" s="26"/>
      <c r="Z38" s="26"/>
      <c r="AA38" s="26"/>
      <c r="AB38" s="26"/>
      <c r="AC38" s="26"/>
    </row>
    <row r="39" spans="1:29" s="38" customFormat="1" ht="23.25">
      <c r="A39" s="40" t="s">
        <v>48</v>
      </c>
      <c r="B39" s="39" t="s">
        <v>49</v>
      </c>
      <c r="C39" s="44"/>
      <c r="D39" s="42"/>
      <c r="E39" s="42"/>
      <c r="F39" s="43"/>
      <c r="G39" s="42"/>
      <c r="H39" s="44"/>
      <c r="I39" s="42"/>
      <c r="J39" s="34"/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/>
      <c r="U39" s="132"/>
      <c r="V39" s="134"/>
      <c r="W39" s="37"/>
      <c r="X39" s="37"/>
      <c r="Y39" s="37"/>
      <c r="Z39" s="37"/>
      <c r="AA39" s="37"/>
      <c r="AB39" s="37"/>
      <c r="AC39" s="37"/>
    </row>
    <row r="40" spans="1:29" s="38" customFormat="1" ht="23.25">
      <c r="A40" s="40" t="s">
        <v>50</v>
      </c>
      <c r="B40" s="39" t="s">
        <v>51</v>
      </c>
      <c r="C40" s="30"/>
      <c r="D40" s="42"/>
      <c r="E40" s="34"/>
      <c r="F40" s="32"/>
      <c r="G40" s="30"/>
      <c r="H40" s="33"/>
      <c r="I40" s="30"/>
      <c r="J40" s="41"/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/>
      <c r="U40" s="132"/>
      <c r="V40" s="134"/>
      <c r="W40" s="37"/>
      <c r="X40" s="37"/>
      <c r="Y40" s="37"/>
      <c r="Z40" s="37"/>
      <c r="AA40" s="37"/>
      <c r="AB40" s="37"/>
      <c r="AC40" s="37"/>
    </row>
    <row r="41" spans="1:29" s="38" customFormat="1" ht="31.5">
      <c r="A41" s="40" t="s">
        <v>54</v>
      </c>
      <c r="B41" s="39" t="s">
        <v>55</v>
      </c>
      <c r="C41" s="45"/>
      <c r="D41" s="41"/>
      <c r="E41" s="45"/>
      <c r="F41" s="43"/>
      <c r="G41" s="42"/>
      <c r="H41" s="44"/>
      <c r="I41" s="53"/>
      <c r="J41" s="34"/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/>
      <c r="Q41" s="51">
        <v>0</v>
      </c>
      <c r="R41" s="51"/>
      <c r="S41" s="51"/>
      <c r="T41" s="51"/>
      <c r="U41" s="132"/>
      <c r="V41" s="134"/>
      <c r="W41" s="37"/>
      <c r="X41" s="37"/>
      <c r="Y41" s="37"/>
      <c r="Z41" s="37"/>
      <c r="AA41" s="37"/>
      <c r="AB41" s="37"/>
      <c r="AC41" s="37"/>
    </row>
    <row r="42" spans="1:29" s="38" customFormat="1" ht="23.25">
      <c r="A42" s="40" t="s">
        <v>56</v>
      </c>
      <c r="B42" s="54" t="s">
        <v>57</v>
      </c>
      <c r="C42" s="31"/>
      <c r="D42" s="30"/>
      <c r="E42" s="34"/>
      <c r="F42" s="55"/>
      <c r="G42" s="30"/>
      <c r="H42" s="56"/>
      <c r="I42" s="30"/>
      <c r="J42" s="30"/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/>
      <c r="Q42" s="57">
        <v>0</v>
      </c>
      <c r="R42" s="57"/>
      <c r="S42" s="57"/>
      <c r="T42" s="30"/>
      <c r="U42" s="132"/>
      <c r="V42" s="134"/>
      <c r="W42" s="37"/>
      <c r="X42" s="37"/>
      <c r="Y42" s="37"/>
      <c r="Z42" s="37"/>
      <c r="AA42" s="37"/>
      <c r="AB42" s="37"/>
      <c r="AC42" s="37"/>
    </row>
    <row r="43" spans="1:29" s="38" customFormat="1" ht="23.25">
      <c r="A43" s="40" t="s">
        <v>58</v>
      </c>
      <c r="B43" s="54" t="s">
        <v>59</v>
      </c>
      <c r="C43" s="31"/>
      <c r="D43" s="30"/>
      <c r="E43" s="34"/>
      <c r="F43" s="55"/>
      <c r="G43" s="30"/>
      <c r="H43" s="56"/>
      <c r="I43" s="30"/>
      <c r="J43" s="30"/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/>
      <c r="Q43" s="58">
        <v>0</v>
      </c>
      <c r="R43" s="58"/>
      <c r="S43" s="58"/>
      <c r="T43" s="30"/>
      <c r="U43" s="132"/>
      <c r="V43" s="134"/>
      <c r="W43" s="37"/>
      <c r="X43" s="37"/>
      <c r="Y43" s="37"/>
      <c r="Z43" s="37"/>
      <c r="AA43" s="37"/>
      <c r="AB43" s="37"/>
      <c r="AC43" s="37"/>
    </row>
    <row r="44" spans="1:29" s="27" customFormat="1" ht="23.25">
      <c r="A44" s="40" t="s">
        <v>60</v>
      </c>
      <c r="B44" s="54" t="s">
        <v>61</v>
      </c>
      <c r="C44" s="31"/>
      <c r="D44" s="30"/>
      <c r="E44" s="34"/>
      <c r="F44" s="55"/>
      <c r="G44" s="30"/>
      <c r="H44" s="56"/>
      <c r="I44" s="30"/>
      <c r="J44" s="30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/>
      <c r="U44" s="132"/>
      <c r="V44" s="134"/>
      <c r="W44" s="26"/>
      <c r="X44" s="26"/>
      <c r="Y44" s="26"/>
      <c r="Z44" s="26"/>
      <c r="AA44" s="26"/>
      <c r="AB44" s="26"/>
      <c r="AC44" s="26"/>
    </row>
    <row r="45" spans="1:29" s="38" customFormat="1" ht="28.5">
      <c r="A45" s="40" t="s">
        <v>62</v>
      </c>
      <c r="B45" s="59" t="s">
        <v>63</v>
      </c>
      <c r="C45" s="44"/>
      <c r="D45" s="42"/>
      <c r="E45" s="60"/>
      <c r="F45" s="43"/>
      <c r="G45" s="42"/>
      <c r="H45" s="44"/>
      <c r="I45" s="53"/>
      <c r="J45" s="34"/>
      <c r="K45" s="36">
        <f>K46+K53+K57+K61+K66+K75+K78+K81+K84</f>
        <v>55464.607000000004</v>
      </c>
      <c r="L45" s="36">
        <f>L46+L53+L57+L61+L66+L75+L78+L81+L84</f>
        <v>47949.974000000002</v>
      </c>
      <c r="M45" s="36">
        <f>M46+M53+M57+M61+M66+M75+M78+M81+M84</f>
        <v>0</v>
      </c>
      <c r="N45" s="36">
        <f>N46+N53+N57+N61+N66+N75+N78+N81+N84</f>
        <v>52069</v>
      </c>
      <c r="O45" s="36">
        <f>O46+O53+O57+O61+O66+O75+O78+O81+O84</f>
        <v>0</v>
      </c>
      <c r="P45" s="36"/>
      <c r="Q45" s="36">
        <f>Q46+Q53+Q57+Q61+Q66+Q75+Q78+Q81+Q84</f>
        <v>2260</v>
      </c>
      <c r="R45" s="36"/>
      <c r="S45" s="36"/>
      <c r="T45" s="30"/>
      <c r="U45" s="132"/>
      <c r="V45" s="134"/>
      <c r="W45" s="37"/>
      <c r="X45" s="37"/>
      <c r="Y45" s="37"/>
      <c r="Z45" s="37"/>
      <c r="AA45" s="37"/>
      <c r="AB45" s="37"/>
      <c r="AC45" s="37"/>
    </row>
    <row r="46" spans="1:29" s="38" customFormat="1" ht="23.25">
      <c r="A46" s="40" t="s">
        <v>42</v>
      </c>
      <c r="B46" s="59" t="s">
        <v>43</v>
      </c>
      <c r="C46" s="44"/>
      <c r="D46" s="42"/>
      <c r="E46" s="60"/>
      <c r="F46" s="43"/>
      <c r="G46" s="42"/>
      <c r="H46" s="44"/>
      <c r="I46" s="53"/>
      <c r="J46" s="34"/>
      <c r="K46" s="36">
        <f t="shared" ref="K46:S46" si="14">K47+K50</f>
        <v>7514.6329999999998</v>
      </c>
      <c r="L46" s="36">
        <f t="shared" si="14"/>
        <v>0</v>
      </c>
      <c r="M46" s="36">
        <f t="shared" si="14"/>
        <v>0</v>
      </c>
      <c r="N46" s="36">
        <f t="shared" si="14"/>
        <v>7500</v>
      </c>
      <c r="O46" s="36">
        <f t="shared" si="14"/>
        <v>0</v>
      </c>
      <c r="P46" s="36">
        <f t="shared" si="14"/>
        <v>0</v>
      </c>
      <c r="Q46" s="36">
        <f t="shared" si="14"/>
        <v>400</v>
      </c>
      <c r="R46" s="36">
        <f t="shared" si="14"/>
        <v>0</v>
      </c>
      <c r="S46" s="36">
        <f t="shared" si="14"/>
        <v>0</v>
      </c>
      <c r="T46" s="30"/>
      <c r="U46" s="132"/>
      <c r="V46" s="134"/>
      <c r="W46" s="37"/>
      <c r="X46" s="37"/>
      <c r="Y46" s="37"/>
      <c r="Z46" s="37"/>
      <c r="AA46" s="37"/>
      <c r="AB46" s="37"/>
      <c r="AC46" s="37"/>
    </row>
    <row r="47" spans="1:29" s="38" customFormat="1" ht="20.25" customHeight="1">
      <c r="A47" s="40"/>
      <c r="B47" s="39" t="s">
        <v>64</v>
      </c>
      <c r="C47" s="44"/>
      <c r="D47" s="42"/>
      <c r="E47" s="60"/>
      <c r="F47" s="43"/>
      <c r="G47" s="42"/>
      <c r="H47" s="44"/>
      <c r="I47" s="53"/>
      <c r="J47" s="34"/>
      <c r="K47" s="36">
        <f t="shared" ref="K47:S47" si="15">SUM(K48:K49)</f>
        <v>7514.6329999999998</v>
      </c>
      <c r="L47" s="36">
        <f t="shared" si="15"/>
        <v>0</v>
      </c>
      <c r="M47" s="36">
        <f t="shared" si="15"/>
        <v>0</v>
      </c>
      <c r="N47" s="36">
        <f t="shared" si="15"/>
        <v>7500</v>
      </c>
      <c r="O47" s="36">
        <f t="shared" si="15"/>
        <v>0</v>
      </c>
      <c r="P47" s="36">
        <f t="shared" si="15"/>
        <v>0</v>
      </c>
      <c r="Q47" s="36">
        <f t="shared" si="15"/>
        <v>400</v>
      </c>
      <c r="R47" s="36">
        <f t="shared" si="15"/>
        <v>0</v>
      </c>
      <c r="S47" s="36">
        <f t="shared" si="15"/>
        <v>0</v>
      </c>
      <c r="T47" s="30"/>
      <c r="U47" s="132"/>
      <c r="V47" s="134"/>
      <c r="W47" s="37"/>
      <c r="X47" s="37"/>
      <c r="Y47" s="37"/>
      <c r="Z47" s="37"/>
      <c r="AA47" s="37"/>
      <c r="AB47" s="37"/>
      <c r="AC47" s="37"/>
    </row>
    <row r="48" spans="1:29" s="38" customFormat="1" ht="38.25" customHeight="1">
      <c r="A48" s="28">
        <v>1</v>
      </c>
      <c r="B48" s="29" t="s">
        <v>93</v>
      </c>
      <c r="C48" s="33" t="s">
        <v>106</v>
      </c>
      <c r="D48" s="31" t="s">
        <v>79</v>
      </c>
      <c r="E48" s="146" t="s">
        <v>90</v>
      </c>
      <c r="F48" s="32">
        <v>7648511</v>
      </c>
      <c r="G48" s="31" t="s">
        <v>123</v>
      </c>
      <c r="H48" s="33"/>
      <c r="I48" s="148" t="s">
        <v>109</v>
      </c>
      <c r="J48" s="34" t="s">
        <v>110</v>
      </c>
      <c r="K48" s="35">
        <v>7514.6329999999998</v>
      </c>
      <c r="L48" s="35">
        <v>0</v>
      </c>
      <c r="M48" s="35"/>
      <c r="N48" s="35">
        <v>7500</v>
      </c>
      <c r="O48" s="35"/>
      <c r="P48" s="35"/>
      <c r="Q48" s="35">
        <v>400</v>
      </c>
      <c r="R48" s="35"/>
      <c r="S48" s="35"/>
      <c r="T48" s="33"/>
      <c r="U48" s="132"/>
      <c r="V48" s="134"/>
      <c r="W48" s="37"/>
      <c r="X48" s="37"/>
      <c r="Y48" s="37"/>
      <c r="Z48" s="37"/>
      <c r="AA48" s="37"/>
      <c r="AB48" s="37"/>
      <c r="AC48" s="37"/>
    </row>
    <row r="49" spans="1:29" s="38" customFormat="1" ht="23.25" hidden="1">
      <c r="A49" s="52"/>
      <c r="B49" s="109"/>
      <c r="C49" s="35"/>
      <c r="D49" s="35"/>
      <c r="E49" s="30"/>
      <c r="F49" s="48"/>
      <c r="G49" s="35"/>
      <c r="H49" s="35"/>
      <c r="I49" s="35"/>
      <c r="J49" s="30"/>
      <c r="K49" s="35"/>
      <c r="L49" s="35"/>
      <c r="M49" s="35"/>
      <c r="N49" s="35"/>
      <c r="O49" s="35"/>
      <c r="P49" s="35"/>
      <c r="Q49" s="35"/>
      <c r="R49" s="35"/>
      <c r="S49" s="35"/>
      <c r="T49" s="33"/>
      <c r="U49" s="132"/>
      <c r="V49" s="134"/>
      <c r="W49" s="37"/>
      <c r="X49" s="37"/>
      <c r="Y49" s="37"/>
      <c r="Z49" s="37"/>
      <c r="AA49" s="37"/>
      <c r="AB49" s="37"/>
      <c r="AC49" s="37"/>
    </row>
    <row r="50" spans="1:29" s="38" customFormat="1" ht="23.25">
      <c r="A50" s="40"/>
      <c r="B50" s="39" t="s">
        <v>65</v>
      </c>
      <c r="C50" s="44"/>
      <c r="D50" s="42"/>
      <c r="E50" s="60"/>
      <c r="F50" s="43"/>
      <c r="G50" s="42"/>
      <c r="H50" s="44"/>
      <c r="I50" s="53"/>
      <c r="J50" s="34"/>
      <c r="K50" s="36">
        <f t="shared" ref="K50:S50" si="16">SUM(K51:K52)</f>
        <v>0</v>
      </c>
      <c r="L50" s="36">
        <f t="shared" si="16"/>
        <v>0</v>
      </c>
      <c r="M50" s="36">
        <f t="shared" si="16"/>
        <v>0</v>
      </c>
      <c r="N50" s="36">
        <f t="shared" si="16"/>
        <v>0</v>
      </c>
      <c r="O50" s="36">
        <f t="shared" si="16"/>
        <v>0</v>
      </c>
      <c r="P50" s="36">
        <f t="shared" si="16"/>
        <v>0</v>
      </c>
      <c r="Q50" s="36">
        <f t="shared" si="16"/>
        <v>0</v>
      </c>
      <c r="R50" s="36">
        <f t="shared" si="16"/>
        <v>0</v>
      </c>
      <c r="S50" s="36">
        <f t="shared" si="16"/>
        <v>0</v>
      </c>
      <c r="T50" s="30"/>
      <c r="U50" s="132"/>
      <c r="V50" s="134"/>
      <c r="W50" s="37"/>
      <c r="X50" s="37"/>
      <c r="Y50" s="37"/>
      <c r="Z50" s="37"/>
      <c r="AA50" s="37"/>
      <c r="AB50" s="37"/>
      <c r="AC50" s="37"/>
    </row>
    <row r="51" spans="1:29" s="38" customFormat="1" ht="23.25" hidden="1">
      <c r="A51" s="49"/>
      <c r="B51" s="109"/>
      <c r="C51" s="35"/>
      <c r="D51" s="35"/>
      <c r="E51" s="30"/>
      <c r="F51" s="48"/>
      <c r="G51" s="35"/>
      <c r="H51" s="35"/>
      <c r="I51" s="35"/>
      <c r="J51" s="30"/>
      <c r="K51" s="35"/>
      <c r="L51" s="35"/>
      <c r="M51" s="35"/>
      <c r="N51" s="35"/>
      <c r="O51" s="35"/>
      <c r="P51" s="35"/>
      <c r="Q51" s="35"/>
      <c r="R51" s="35"/>
      <c r="S51" s="35"/>
      <c r="T51" s="33"/>
      <c r="U51" s="132"/>
      <c r="V51" s="134"/>
      <c r="W51" s="37"/>
      <c r="X51" s="37"/>
      <c r="Y51" s="37"/>
      <c r="Z51" s="37"/>
      <c r="AA51" s="37"/>
      <c r="AB51" s="37"/>
      <c r="AC51" s="37"/>
    </row>
    <row r="52" spans="1:29" s="38" customFormat="1" ht="23.25" hidden="1">
      <c r="A52" s="49"/>
      <c r="B52" s="109"/>
      <c r="C52" s="35"/>
      <c r="D52" s="35"/>
      <c r="E52" s="30"/>
      <c r="F52" s="48"/>
      <c r="G52" s="35"/>
      <c r="H52" s="35"/>
      <c r="I52" s="35"/>
      <c r="J52" s="30"/>
      <c r="K52" s="35"/>
      <c r="L52" s="35"/>
      <c r="M52" s="35"/>
      <c r="N52" s="35"/>
      <c r="O52" s="35"/>
      <c r="P52" s="35"/>
      <c r="Q52" s="35"/>
      <c r="R52" s="35"/>
      <c r="S52" s="35"/>
      <c r="T52" s="33"/>
      <c r="U52" s="132"/>
      <c r="V52" s="134"/>
      <c r="W52" s="37"/>
      <c r="X52" s="37"/>
      <c r="Y52" s="37"/>
      <c r="Z52" s="37"/>
      <c r="AA52" s="37"/>
      <c r="AB52" s="37"/>
      <c r="AC52" s="37"/>
    </row>
    <row r="53" spans="1:29" s="38" customFormat="1" ht="23.25">
      <c r="A53" s="40" t="s">
        <v>44</v>
      </c>
      <c r="B53" s="59" t="s">
        <v>45</v>
      </c>
      <c r="C53" s="44"/>
      <c r="D53" s="42"/>
      <c r="E53" s="60"/>
      <c r="F53" s="43"/>
      <c r="G53" s="42"/>
      <c r="H53" s="44"/>
      <c r="I53" s="53"/>
      <c r="J53" s="34"/>
      <c r="K53" s="36">
        <f t="shared" ref="K53:S53" si="17">K54+K56</f>
        <v>0</v>
      </c>
      <c r="L53" s="36">
        <f t="shared" si="17"/>
        <v>0</v>
      </c>
      <c r="M53" s="36">
        <f t="shared" si="17"/>
        <v>0</v>
      </c>
      <c r="N53" s="36">
        <f t="shared" si="17"/>
        <v>0</v>
      </c>
      <c r="O53" s="36">
        <f t="shared" si="17"/>
        <v>0</v>
      </c>
      <c r="P53" s="36">
        <f t="shared" si="17"/>
        <v>0</v>
      </c>
      <c r="Q53" s="36">
        <f t="shared" si="17"/>
        <v>0</v>
      </c>
      <c r="R53" s="36">
        <f t="shared" si="17"/>
        <v>0</v>
      </c>
      <c r="S53" s="36">
        <f t="shared" si="17"/>
        <v>0</v>
      </c>
      <c r="T53" s="30"/>
      <c r="U53" s="132"/>
      <c r="V53" s="134"/>
      <c r="W53" s="37"/>
      <c r="X53" s="37"/>
      <c r="Y53" s="37"/>
      <c r="Z53" s="37"/>
      <c r="AA53" s="37"/>
      <c r="AB53" s="37"/>
      <c r="AC53" s="37"/>
    </row>
    <row r="54" spans="1:29" s="38" customFormat="1" ht="22.5" hidden="1" customHeight="1">
      <c r="A54" s="40"/>
      <c r="B54" s="39" t="s">
        <v>64</v>
      </c>
      <c r="C54" s="44"/>
      <c r="D54" s="42"/>
      <c r="E54" s="60"/>
      <c r="F54" s="43"/>
      <c r="G54" s="42"/>
      <c r="H54" s="44"/>
      <c r="I54" s="53"/>
      <c r="J54" s="34"/>
      <c r="K54" s="36">
        <f>K55</f>
        <v>0</v>
      </c>
      <c r="L54" s="36">
        <f t="shared" ref="L54:S54" si="18">L55</f>
        <v>0</v>
      </c>
      <c r="M54" s="36">
        <f t="shared" si="18"/>
        <v>0</v>
      </c>
      <c r="N54" s="36">
        <f t="shared" si="18"/>
        <v>0</v>
      </c>
      <c r="O54" s="36">
        <f t="shared" si="18"/>
        <v>0</v>
      </c>
      <c r="P54" s="36">
        <f t="shared" si="18"/>
        <v>0</v>
      </c>
      <c r="Q54" s="36">
        <f t="shared" si="18"/>
        <v>0</v>
      </c>
      <c r="R54" s="36">
        <f t="shared" si="18"/>
        <v>0</v>
      </c>
      <c r="S54" s="36">
        <f t="shared" si="18"/>
        <v>0</v>
      </c>
      <c r="T54" s="30"/>
      <c r="U54" s="132"/>
      <c r="V54" s="134"/>
      <c r="W54" s="37"/>
      <c r="X54" s="37"/>
      <c r="Y54" s="37"/>
      <c r="Z54" s="37"/>
      <c r="AA54" s="37"/>
      <c r="AB54" s="37"/>
      <c r="AC54" s="37"/>
    </row>
    <row r="55" spans="1:29" s="38" customFormat="1" ht="23.25" hidden="1">
      <c r="A55" s="49"/>
      <c r="B55" s="29"/>
      <c r="C55" s="35"/>
      <c r="D55" s="35"/>
      <c r="E55" s="30"/>
      <c r="F55" s="48"/>
      <c r="G55" s="35"/>
      <c r="H55" s="35"/>
      <c r="I55" s="35"/>
      <c r="J55" s="30"/>
      <c r="K55" s="35"/>
      <c r="L55" s="35"/>
      <c r="M55" s="35"/>
      <c r="N55" s="35"/>
      <c r="O55" s="35"/>
      <c r="P55" s="35"/>
      <c r="Q55" s="35"/>
      <c r="R55" s="35"/>
      <c r="S55" s="35"/>
      <c r="T55" s="33"/>
      <c r="U55" s="132"/>
      <c r="V55" s="134"/>
      <c r="W55" s="37"/>
      <c r="X55" s="37"/>
      <c r="Y55" s="37"/>
      <c r="Z55" s="37"/>
      <c r="AA55" s="37"/>
      <c r="AB55" s="37"/>
      <c r="AC55" s="37"/>
    </row>
    <row r="56" spans="1:29" s="38" customFormat="1" ht="23.25" hidden="1">
      <c r="A56" s="40"/>
      <c r="B56" s="39" t="s">
        <v>65</v>
      </c>
      <c r="C56" s="44"/>
      <c r="D56" s="42"/>
      <c r="E56" s="60"/>
      <c r="F56" s="43"/>
      <c r="G56" s="42"/>
      <c r="H56" s="44"/>
      <c r="I56" s="53"/>
      <c r="J56" s="34"/>
      <c r="K56" s="36"/>
      <c r="L56" s="36"/>
      <c r="M56" s="36"/>
      <c r="N56" s="36"/>
      <c r="O56" s="36"/>
      <c r="P56" s="36"/>
      <c r="Q56" s="36"/>
      <c r="R56" s="36"/>
      <c r="S56" s="36"/>
      <c r="T56" s="30"/>
      <c r="U56" s="132"/>
      <c r="V56" s="134"/>
      <c r="W56" s="37"/>
      <c r="X56" s="37"/>
      <c r="Y56" s="37"/>
      <c r="Z56" s="37"/>
      <c r="AA56" s="37"/>
      <c r="AB56" s="37"/>
      <c r="AC56" s="37"/>
    </row>
    <row r="57" spans="1:29" s="38" customFormat="1" ht="23.25">
      <c r="A57" s="40" t="s">
        <v>46</v>
      </c>
      <c r="B57" s="59" t="s">
        <v>47</v>
      </c>
      <c r="C57" s="44"/>
      <c r="D57" s="42"/>
      <c r="E57" s="60"/>
      <c r="F57" s="43"/>
      <c r="G57" s="42"/>
      <c r="H57" s="44"/>
      <c r="I57" s="53"/>
      <c r="J57" s="34"/>
      <c r="K57" s="36">
        <f>K58+K60</f>
        <v>0</v>
      </c>
      <c r="L57" s="36">
        <f>L58+L60</f>
        <v>0</v>
      </c>
      <c r="M57" s="36">
        <f>M58+M60</f>
        <v>0</v>
      </c>
      <c r="N57" s="36">
        <f>N58+N60</f>
        <v>0</v>
      </c>
      <c r="O57" s="36">
        <f>O58+O60</f>
        <v>0</v>
      </c>
      <c r="P57" s="36"/>
      <c r="Q57" s="36">
        <f>Q58+Q60</f>
        <v>0</v>
      </c>
      <c r="R57" s="36"/>
      <c r="S57" s="36"/>
      <c r="T57" s="30"/>
      <c r="U57" s="132"/>
      <c r="V57" s="134"/>
      <c r="W57" s="37"/>
      <c r="X57" s="37"/>
      <c r="Y57" s="37"/>
      <c r="Z57" s="37"/>
      <c r="AA57" s="37"/>
      <c r="AB57" s="37"/>
      <c r="AC57" s="37"/>
    </row>
    <row r="58" spans="1:29" s="38" customFormat="1" ht="23.25" hidden="1">
      <c r="A58" s="40"/>
      <c r="B58" s="39" t="s">
        <v>64</v>
      </c>
      <c r="C58" s="44"/>
      <c r="D58" s="42"/>
      <c r="E58" s="60"/>
      <c r="F58" s="43"/>
      <c r="G58" s="42"/>
      <c r="H58" s="44"/>
      <c r="I58" s="53"/>
      <c r="J58" s="34"/>
      <c r="K58" s="36">
        <f>K59</f>
        <v>0</v>
      </c>
      <c r="L58" s="36">
        <f>L59</f>
        <v>0</v>
      </c>
      <c r="M58" s="36">
        <f>M59</f>
        <v>0</v>
      </c>
      <c r="N58" s="36">
        <f>N59</f>
        <v>0</v>
      </c>
      <c r="O58" s="36">
        <f>O59</f>
        <v>0</v>
      </c>
      <c r="P58" s="36"/>
      <c r="Q58" s="36">
        <f>Q59</f>
        <v>0</v>
      </c>
      <c r="R58" s="36"/>
      <c r="S58" s="36"/>
      <c r="T58" s="30"/>
      <c r="U58" s="132"/>
      <c r="V58" s="134"/>
      <c r="W58" s="37"/>
      <c r="X58" s="37"/>
      <c r="Y58" s="37"/>
      <c r="Z58" s="37"/>
      <c r="AA58" s="37"/>
      <c r="AB58" s="37"/>
      <c r="AC58" s="37"/>
    </row>
    <row r="59" spans="1:29" s="38" customFormat="1" ht="23.25" hidden="1">
      <c r="A59" s="61"/>
      <c r="B59" s="62"/>
      <c r="C59" s="33"/>
      <c r="D59" s="30"/>
      <c r="E59" s="34"/>
      <c r="F59" s="32"/>
      <c r="G59" s="30"/>
      <c r="H59" s="30"/>
      <c r="I59" s="65"/>
      <c r="J59" s="34"/>
      <c r="K59" s="35"/>
      <c r="L59" s="35"/>
      <c r="M59" s="35"/>
      <c r="N59" s="30"/>
      <c r="O59" s="35"/>
      <c r="P59" s="35"/>
      <c r="Q59" s="35"/>
      <c r="R59" s="35"/>
      <c r="S59" s="35"/>
      <c r="T59" s="33"/>
      <c r="U59" s="132"/>
      <c r="V59" s="134"/>
      <c r="W59" s="37"/>
      <c r="X59" s="37"/>
      <c r="Y59" s="37"/>
      <c r="Z59" s="37"/>
      <c r="AA59" s="37"/>
      <c r="AB59" s="37"/>
      <c r="AC59" s="37"/>
    </row>
    <row r="60" spans="1:29" s="38" customFormat="1" ht="23.25" hidden="1">
      <c r="A60" s="40"/>
      <c r="B60" s="39" t="s">
        <v>65</v>
      </c>
      <c r="C60" s="44"/>
      <c r="D60" s="42"/>
      <c r="E60" s="60"/>
      <c r="F60" s="43"/>
      <c r="G60" s="42"/>
      <c r="H60" s="44"/>
      <c r="I60" s="53"/>
      <c r="J60" s="34"/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0"/>
      <c r="U60" s="132"/>
      <c r="V60" s="134"/>
      <c r="W60" s="37"/>
      <c r="X60" s="37"/>
      <c r="Y60" s="37"/>
      <c r="Z60" s="37"/>
      <c r="AA60" s="37"/>
      <c r="AB60" s="37"/>
      <c r="AC60" s="37"/>
    </row>
    <row r="61" spans="1:29" s="38" customFormat="1" ht="23.25">
      <c r="A61" s="40" t="s">
        <v>48</v>
      </c>
      <c r="B61" s="39" t="s">
        <v>49</v>
      </c>
      <c r="C61" s="33"/>
      <c r="D61" s="44"/>
      <c r="E61" s="63"/>
      <c r="F61" s="43"/>
      <c r="G61" s="44"/>
      <c r="H61" s="64"/>
      <c r="I61" s="65"/>
      <c r="J61" s="34"/>
      <c r="K61" s="36">
        <f t="shared" ref="K61:P61" si="19">K62+K65</f>
        <v>0</v>
      </c>
      <c r="L61" s="36">
        <f t="shared" si="19"/>
        <v>0</v>
      </c>
      <c r="M61" s="36">
        <f t="shared" si="19"/>
        <v>0</v>
      </c>
      <c r="N61" s="36">
        <f t="shared" si="19"/>
        <v>0</v>
      </c>
      <c r="O61" s="36">
        <f t="shared" si="19"/>
        <v>0</v>
      </c>
      <c r="P61" s="36">
        <f t="shared" si="19"/>
        <v>0</v>
      </c>
      <c r="Q61" s="36">
        <f>Q62+Q65</f>
        <v>0</v>
      </c>
      <c r="R61" s="36">
        <f>R62+R65</f>
        <v>0</v>
      </c>
      <c r="S61" s="36">
        <f>S62+S65</f>
        <v>0</v>
      </c>
      <c r="T61" s="30"/>
      <c r="U61" s="132"/>
      <c r="V61" s="134"/>
      <c r="W61" s="37"/>
      <c r="X61" s="37"/>
      <c r="Y61" s="37"/>
      <c r="Z61" s="37"/>
      <c r="AA61" s="37"/>
      <c r="AB61" s="37"/>
      <c r="AC61" s="37"/>
    </row>
    <row r="62" spans="1:29" s="38" customFormat="1" ht="23.25" hidden="1">
      <c r="A62" s="40"/>
      <c r="B62" s="39" t="s">
        <v>64</v>
      </c>
      <c r="C62" s="33"/>
      <c r="D62" s="44"/>
      <c r="E62" s="63"/>
      <c r="F62" s="43"/>
      <c r="G62" s="44"/>
      <c r="H62" s="64"/>
      <c r="I62" s="65"/>
      <c r="J62" s="34"/>
      <c r="K62" s="36">
        <f t="shared" ref="K62:P62" si="20">SUM(K63:K64)</f>
        <v>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0</v>
      </c>
      <c r="Q62" s="36">
        <f>SUM(Q63:Q64)</f>
        <v>0</v>
      </c>
      <c r="R62" s="36">
        <f>SUM(R63:R64)</f>
        <v>0</v>
      </c>
      <c r="S62" s="36">
        <f>SUM(S63:S64)</f>
        <v>0</v>
      </c>
      <c r="T62" s="30"/>
      <c r="U62" s="132"/>
      <c r="V62" s="134"/>
      <c r="W62" s="37"/>
      <c r="X62" s="37"/>
      <c r="Y62" s="37"/>
      <c r="Z62" s="37"/>
      <c r="AA62" s="37"/>
      <c r="AB62" s="37"/>
      <c r="AC62" s="37"/>
    </row>
    <row r="63" spans="1:29" s="38" customFormat="1" ht="78" hidden="1" customHeight="1">
      <c r="A63" s="49"/>
      <c r="B63" s="29"/>
      <c r="C63" s="35"/>
      <c r="D63" s="35"/>
      <c r="E63" s="30"/>
      <c r="F63" s="48"/>
      <c r="G63" s="35"/>
      <c r="H63" s="35"/>
      <c r="I63" s="35"/>
      <c r="J63" s="30"/>
      <c r="K63" s="35"/>
      <c r="L63" s="35"/>
      <c r="M63" s="35"/>
      <c r="N63" s="35"/>
      <c r="O63" s="35"/>
      <c r="P63" s="35"/>
      <c r="Q63" s="35"/>
      <c r="R63" s="35"/>
      <c r="S63" s="35"/>
      <c r="T63" s="33"/>
      <c r="U63" s="132"/>
      <c r="V63" s="134"/>
      <c r="W63" s="37"/>
      <c r="X63" s="37"/>
      <c r="Y63" s="37"/>
      <c r="Z63" s="37"/>
      <c r="AA63" s="37"/>
      <c r="AB63" s="37"/>
      <c r="AC63" s="37"/>
    </row>
    <row r="64" spans="1:29" s="38" customFormat="1" ht="23.25" hidden="1">
      <c r="A64" s="49"/>
      <c r="B64" s="66"/>
      <c r="C64" s="35"/>
      <c r="D64" s="35"/>
      <c r="E64" s="30"/>
      <c r="F64" s="48"/>
      <c r="G64" s="35"/>
      <c r="H64" s="35"/>
      <c r="I64" s="35"/>
      <c r="J64" s="30"/>
      <c r="K64" s="35"/>
      <c r="L64" s="35"/>
      <c r="M64" s="35"/>
      <c r="N64" s="35"/>
      <c r="O64" s="35"/>
      <c r="P64" s="35"/>
      <c r="Q64" s="35"/>
      <c r="R64" s="35"/>
      <c r="S64" s="35"/>
      <c r="T64" s="33"/>
      <c r="U64" s="132"/>
      <c r="V64" s="134"/>
      <c r="W64" s="37"/>
      <c r="X64" s="37"/>
      <c r="Y64" s="37"/>
      <c r="Z64" s="37"/>
      <c r="AA64" s="37"/>
      <c r="AB64" s="37"/>
      <c r="AC64" s="37"/>
    </row>
    <row r="65" spans="1:29" s="38" customFormat="1" ht="15" hidden="1" customHeight="1">
      <c r="A65" s="40"/>
      <c r="B65" s="39" t="s">
        <v>65</v>
      </c>
      <c r="C65" s="33"/>
      <c r="D65" s="44"/>
      <c r="E65" s="63"/>
      <c r="F65" s="43"/>
      <c r="G65" s="44"/>
      <c r="H65" s="64"/>
      <c r="I65" s="65"/>
      <c r="J65" s="34"/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0"/>
      <c r="U65" s="132"/>
      <c r="V65" s="134"/>
      <c r="W65" s="37"/>
      <c r="X65" s="37"/>
      <c r="Y65" s="37"/>
      <c r="Z65" s="37"/>
      <c r="AA65" s="37"/>
      <c r="AB65" s="37"/>
      <c r="AC65" s="37"/>
    </row>
    <row r="66" spans="1:29" s="38" customFormat="1" ht="23.25">
      <c r="A66" s="40" t="s">
        <v>50</v>
      </c>
      <c r="B66" s="39" t="s">
        <v>51</v>
      </c>
      <c r="C66" s="44"/>
      <c r="D66" s="42"/>
      <c r="E66" s="60"/>
      <c r="F66" s="43"/>
      <c r="G66" s="42"/>
      <c r="H66" s="44"/>
      <c r="I66" s="53"/>
      <c r="J66" s="34"/>
      <c r="K66" s="36">
        <f>K67+K72</f>
        <v>33962.260999999999</v>
      </c>
      <c r="L66" s="36">
        <f>L67+L72</f>
        <v>33962.260999999999</v>
      </c>
      <c r="M66" s="36">
        <f>M67+M72</f>
        <v>0</v>
      </c>
      <c r="N66" s="36">
        <f>N67+N72</f>
        <v>30669</v>
      </c>
      <c r="O66" s="36">
        <f>O67+O72</f>
        <v>0</v>
      </c>
      <c r="P66" s="36"/>
      <c r="Q66" s="36">
        <f>Q67+Q72</f>
        <v>974</v>
      </c>
      <c r="R66" s="36"/>
      <c r="S66" s="36"/>
      <c r="T66" s="30"/>
      <c r="U66" s="132"/>
      <c r="V66" s="134"/>
      <c r="W66" s="37"/>
      <c r="X66" s="37"/>
      <c r="Y66" s="37"/>
      <c r="Z66" s="37"/>
      <c r="AA66" s="37"/>
      <c r="AB66" s="37"/>
      <c r="AC66" s="37"/>
    </row>
    <row r="67" spans="1:29" s="38" customFormat="1" ht="24" customHeight="1">
      <c r="A67" s="40"/>
      <c r="B67" s="39" t="s">
        <v>66</v>
      </c>
      <c r="C67" s="44"/>
      <c r="D67" s="42"/>
      <c r="E67" s="60"/>
      <c r="F67" s="43"/>
      <c r="G67" s="42"/>
      <c r="H67" s="44"/>
      <c r="I67" s="53"/>
      <c r="J67" s="30"/>
      <c r="K67" s="36">
        <f>SUM(K68:K71)</f>
        <v>33962.260999999999</v>
      </c>
      <c r="L67" s="36">
        <f t="shared" ref="L67:S67" si="21">SUM(L68:L71)</f>
        <v>33962.260999999999</v>
      </c>
      <c r="M67" s="36">
        <f t="shared" si="21"/>
        <v>0</v>
      </c>
      <c r="N67" s="36">
        <f t="shared" si="21"/>
        <v>30669</v>
      </c>
      <c r="O67" s="36">
        <f t="shared" si="21"/>
        <v>0</v>
      </c>
      <c r="P67" s="36">
        <f t="shared" si="21"/>
        <v>0</v>
      </c>
      <c r="Q67" s="36">
        <f t="shared" si="21"/>
        <v>974</v>
      </c>
      <c r="R67" s="36">
        <f t="shared" si="21"/>
        <v>0</v>
      </c>
      <c r="S67" s="36">
        <f t="shared" si="21"/>
        <v>0</v>
      </c>
      <c r="T67" s="36"/>
      <c r="U67" s="132"/>
      <c r="V67" s="134"/>
      <c r="W67" s="37"/>
      <c r="X67" s="37"/>
      <c r="Y67" s="37"/>
      <c r="Z67" s="37"/>
      <c r="AA67" s="37"/>
      <c r="AB67" s="37"/>
      <c r="AC67" s="37"/>
    </row>
    <row r="68" spans="1:29" s="38" customFormat="1" ht="81" customHeight="1">
      <c r="A68" s="28">
        <v>2</v>
      </c>
      <c r="B68" s="288" t="s">
        <v>172</v>
      </c>
      <c r="C68" s="35" t="s">
        <v>78</v>
      </c>
      <c r="D68" s="35" t="s">
        <v>79</v>
      </c>
      <c r="E68" s="30" t="s">
        <v>90</v>
      </c>
      <c r="F68" s="48">
        <v>7498196</v>
      </c>
      <c r="G68" s="35">
        <v>292</v>
      </c>
      <c r="H68" s="35"/>
      <c r="I68" s="35" t="s">
        <v>222</v>
      </c>
      <c r="J68" s="30" t="s">
        <v>223</v>
      </c>
      <c r="K68" s="35">
        <v>26668.076000000001</v>
      </c>
      <c r="L68" s="35">
        <v>26668.076000000001</v>
      </c>
      <c r="M68" s="35"/>
      <c r="N68" s="35">
        <v>23619</v>
      </c>
      <c r="O68" s="35"/>
      <c r="P68" s="35"/>
      <c r="Q68" s="35">
        <v>604</v>
      </c>
      <c r="R68" s="35"/>
      <c r="S68" s="35"/>
      <c r="T68" s="33"/>
      <c r="U68" s="132"/>
      <c r="V68" s="134"/>
      <c r="W68" s="37"/>
      <c r="X68" s="37"/>
      <c r="Y68" s="37"/>
      <c r="Z68" s="37"/>
      <c r="AA68" s="37"/>
      <c r="AB68" s="37"/>
      <c r="AC68" s="37"/>
    </row>
    <row r="69" spans="1:29" s="38" customFormat="1" ht="141.75">
      <c r="A69" s="28">
        <v>3</v>
      </c>
      <c r="B69" s="330" t="s">
        <v>94</v>
      </c>
      <c r="C69" s="35" t="s">
        <v>83</v>
      </c>
      <c r="D69" s="35" t="s">
        <v>79</v>
      </c>
      <c r="E69" s="30" t="s">
        <v>90</v>
      </c>
      <c r="F69" s="48">
        <v>7567685</v>
      </c>
      <c r="G69" s="35">
        <v>292</v>
      </c>
      <c r="H69" s="35"/>
      <c r="I69" s="35" t="s">
        <v>142</v>
      </c>
      <c r="J69" s="30" t="s">
        <v>143</v>
      </c>
      <c r="K69" s="35">
        <v>7294.1850000000004</v>
      </c>
      <c r="L69" s="35">
        <v>7294.1850000000004</v>
      </c>
      <c r="M69" s="35"/>
      <c r="N69" s="35">
        <v>7050</v>
      </c>
      <c r="O69" s="35"/>
      <c r="P69" s="35"/>
      <c r="Q69" s="35">
        <v>370</v>
      </c>
      <c r="R69" s="35"/>
      <c r="S69" s="35"/>
      <c r="T69" s="33"/>
      <c r="U69" s="132"/>
      <c r="V69" s="134"/>
      <c r="W69" s="37"/>
      <c r="X69" s="37"/>
      <c r="Y69" s="37"/>
      <c r="Z69" s="37"/>
      <c r="AA69" s="37"/>
      <c r="AB69" s="37"/>
      <c r="AC69" s="37"/>
    </row>
    <row r="70" spans="1:29" s="38" customFormat="1" ht="33" hidden="1" customHeight="1">
      <c r="A70" s="49"/>
      <c r="B70" s="50"/>
      <c r="C70" s="35"/>
      <c r="D70" s="35"/>
      <c r="E70" s="30"/>
      <c r="F70" s="48"/>
      <c r="G70" s="35"/>
      <c r="H70" s="35"/>
      <c r="I70" s="35"/>
      <c r="J70" s="30"/>
      <c r="K70" s="35"/>
      <c r="L70" s="35"/>
      <c r="M70" s="35"/>
      <c r="N70" s="35"/>
      <c r="O70" s="35"/>
      <c r="P70" s="35"/>
      <c r="Q70" s="35"/>
      <c r="R70" s="35"/>
      <c r="S70" s="35"/>
      <c r="T70" s="33"/>
      <c r="U70" s="132"/>
      <c r="V70" s="134"/>
      <c r="W70" s="37"/>
      <c r="X70" s="37"/>
      <c r="Y70" s="37"/>
      <c r="Z70" s="37"/>
      <c r="AA70" s="37"/>
      <c r="AB70" s="37"/>
      <c r="AC70" s="37"/>
    </row>
    <row r="71" spans="1:29" s="38" customFormat="1" ht="23.25" hidden="1">
      <c r="A71" s="49"/>
      <c r="B71" s="50"/>
      <c r="C71" s="35"/>
      <c r="D71" s="35"/>
      <c r="E71" s="30"/>
      <c r="F71" s="48"/>
      <c r="G71" s="35"/>
      <c r="H71" s="35"/>
      <c r="I71" s="35"/>
      <c r="J71" s="30"/>
      <c r="K71" s="35"/>
      <c r="L71" s="35"/>
      <c r="M71" s="35"/>
      <c r="N71" s="35"/>
      <c r="O71" s="35"/>
      <c r="P71" s="35"/>
      <c r="Q71" s="35"/>
      <c r="R71" s="35"/>
      <c r="S71" s="35"/>
      <c r="T71" s="33"/>
      <c r="U71" s="132"/>
      <c r="V71" s="134"/>
      <c r="W71" s="37"/>
      <c r="X71" s="37"/>
      <c r="Y71" s="37"/>
      <c r="Z71" s="37"/>
      <c r="AA71" s="37"/>
      <c r="AB71" s="37"/>
      <c r="AC71" s="37"/>
    </row>
    <row r="72" spans="1:29" s="27" customFormat="1" ht="23.25">
      <c r="A72" s="40"/>
      <c r="B72" s="39" t="s">
        <v>65</v>
      </c>
      <c r="C72" s="44"/>
      <c r="D72" s="41"/>
      <c r="E72" s="34"/>
      <c r="F72" s="32"/>
      <c r="G72" s="41"/>
      <c r="H72" s="44"/>
      <c r="I72" s="30"/>
      <c r="J72" s="36"/>
      <c r="K72" s="36">
        <f t="shared" ref="K72:P72" si="22">SUM(K73:K74)</f>
        <v>0</v>
      </c>
      <c r="L72" s="36">
        <f t="shared" si="22"/>
        <v>0</v>
      </c>
      <c r="M72" s="36">
        <f t="shared" si="22"/>
        <v>0</v>
      </c>
      <c r="N72" s="36">
        <f t="shared" si="22"/>
        <v>0</v>
      </c>
      <c r="O72" s="36">
        <f t="shared" si="22"/>
        <v>0</v>
      </c>
      <c r="P72" s="36">
        <f t="shared" si="22"/>
        <v>0</v>
      </c>
      <c r="Q72" s="36">
        <f>SUM(Q73:Q74)</f>
        <v>0</v>
      </c>
      <c r="R72" s="36">
        <f>SUM(R73:R74)</f>
        <v>0</v>
      </c>
      <c r="S72" s="36">
        <f>SUM(S73:S74)</f>
        <v>0</v>
      </c>
      <c r="T72" s="36"/>
      <c r="U72" s="132"/>
      <c r="V72" s="134"/>
      <c r="W72" s="26"/>
      <c r="X72" s="26"/>
      <c r="Y72" s="26"/>
      <c r="Z72" s="26"/>
      <c r="AA72" s="26"/>
      <c r="AB72" s="26"/>
      <c r="AC72" s="26"/>
    </row>
    <row r="73" spans="1:29" s="27" customFormat="1" ht="13.5" hidden="1" customHeight="1">
      <c r="A73" s="49">
        <v>2</v>
      </c>
      <c r="B73" s="145"/>
      <c r="C73" s="33"/>
      <c r="D73" s="30"/>
      <c r="E73" s="34"/>
      <c r="F73" s="32"/>
      <c r="G73" s="30"/>
      <c r="H73" s="30"/>
      <c r="I73" s="65"/>
      <c r="J73" s="34"/>
      <c r="K73" s="35"/>
      <c r="L73" s="35"/>
      <c r="M73" s="35"/>
      <c r="N73" s="30"/>
      <c r="O73" s="35"/>
      <c r="P73" s="35"/>
      <c r="Q73" s="35"/>
      <c r="R73" s="35"/>
      <c r="S73" s="35"/>
      <c r="T73" s="33"/>
      <c r="U73" s="132"/>
      <c r="V73" s="134"/>
      <c r="W73" s="26"/>
      <c r="X73" s="26"/>
      <c r="Y73" s="26"/>
      <c r="Z73" s="26"/>
      <c r="AA73" s="26"/>
      <c r="AB73" s="26"/>
      <c r="AC73" s="26"/>
    </row>
    <row r="74" spans="1:29" s="27" customFormat="1" ht="13.5" hidden="1" customHeight="1">
      <c r="A74" s="49">
        <v>10</v>
      </c>
      <c r="B74" s="50"/>
      <c r="C74" s="35"/>
      <c r="D74" s="35"/>
      <c r="E74" s="30"/>
      <c r="F74" s="48"/>
      <c r="G74" s="35"/>
      <c r="H74" s="35"/>
      <c r="I74" s="35"/>
      <c r="J74" s="30"/>
      <c r="K74" s="35"/>
      <c r="L74" s="35"/>
      <c r="M74" s="35"/>
      <c r="N74" s="35"/>
      <c r="O74" s="35"/>
      <c r="P74" s="35"/>
      <c r="Q74" s="35"/>
      <c r="R74" s="35"/>
      <c r="S74" s="35"/>
      <c r="T74" s="33"/>
      <c r="U74" s="132"/>
      <c r="V74" s="134"/>
      <c r="W74" s="26"/>
      <c r="X74" s="26"/>
      <c r="Y74" s="26"/>
      <c r="Z74" s="26"/>
      <c r="AA74" s="26"/>
      <c r="AB74" s="26"/>
      <c r="AC74" s="26"/>
    </row>
    <row r="75" spans="1:29" s="38" customFormat="1" ht="31.5">
      <c r="A75" s="67" t="s">
        <v>54</v>
      </c>
      <c r="B75" s="39" t="s">
        <v>55</v>
      </c>
      <c r="C75" s="44"/>
      <c r="D75" s="39"/>
      <c r="E75" s="63"/>
      <c r="F75" s="117"/>
      <c r="G75" s="44"/>
      <c r="H75" s="39"/>
      <c r="I75" s="36">
        <f t="shared" ref="I75:O75" si="23">I76+I77</f>
        <v>0</v>
      </c>
      <c r="J75" s="36">
        <f t="shared" si="23"/>
        <v>0</v>
      </c>
      <c r="K75" s="36">
        <f t="shared" si="23"/>
        <v>0</v>
      </c>
      <c r="L75" s="36">
        <f t="shared" si="23"/>
        <v>0</v>
      </c>
      <c r="M75" s="36">
        <f t="shared" si="23"/>
        <v>0</v>
      </c>
      <c r="N75" s="36">
        <f t="shared" si="23"/>
        <v>0</v>
      </c>
      <c r="O75" s="36">
        <f t="shared" si="23"/>
        <v>0</v>
      </c>
      <c r="P75" s="36"/>
      <c r="Q75" s="36">
        <f>Q76+Q77</f>
        <v>0</v>
      </c>
      <c r="R75" s="36"/>
      <c r="S75" s="36"/>
      <c r="T75" s="33"/>
      <c r="U75" s="132"/>
      <c r="V75" s="134"/>
      <c r="W75" s="37"/>
      <c r="X75" s="37"/>
      <c r="Y75" s="37"/>
      <c r="Z75" s="37"/>
      <c r="AA75" s="37"/>
      <c r="AB75" s="37"/>
      <c r="AC75" s="37"/>
    </row>
    <row r="76" spans="1:29" s="38" customFormat="1" ht="0.75" customHeight="1">
      <c r="A76" s="67"/>
      <c r="B76" s="39" t="s">
        <v>76</v>
      </c>
      <c r="C76" s="44"/>
      <c r="D76" s="39"/>
      <c r="E76" s="63"/>
      <c r="F76" s="117"/>
      <c r="G76" s="44"/>
      <c r="H76" s="39"/>
      <c r="I76" s="65"/>
      <c r="J76" s="30"/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132"/>
      <c r="V76" s="134"/>
      <c r="W76" s="37"/>
      <c r="X76" s="37"/>
      <c r="Y76" s="37"/>
      <c r="Z76" s="37"/>
      <c r="AA76" s="37"/>
      <c r="AB76" s="37"/>
      <c r="AC76" s="37"/>
    </row>
    <row r="77" spans="1:29" s="38" customFormat="1" ht="23.25" hidden="1">
      <c r="A77" s="67"/>
      <c r="B77" s="39" t="s">
        <v>68</v>
      </c>
      <c r="C77" s="41"/>
      <c r="D77" s="36"/>
      <c r="E77" s="36"/>
      <c r="F77" s="118"/>
      <c r="G77" s="36"/>
      <c r="H77" s="36"/>
      <c r="I77" s="36"/>
      <c r="J77" s="36"/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132"/>
      <c r="V77" s="134"/>
      <c r="W77" s="37"/>
      <c r="X77" s="37"/>
      <c r="Y77" s="37"/>
      <c r="Z77" s="37"/>
      <c r="AA77" s="37"/>
      <c r="AB77" s="37"/>
      <c r="AC77" s="37"/>
    </row>
    <row r="78" spans="1:29" s="27" customFormat="1" ht="23.25">
      <c r="A78" s="40" t="s">
        <v>56</v>
      </c>
      <c r="B78" s="39" t="s">
        <v>57</v>
      </c>
      <c r="C78" s="44"/>
      <c r="D78" s="44"/>
      <c r="E78" s="44"/>
      <c r="F78" s="43"/>
      <c r="G78" s="44"/>
      <c r="H78" s="44"/>
      <c r="I78" s="44"/>
      <c r="J78" s="41"/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/>
      <c r="Q78" s="36">
        <v>0</v>
      </c>
      <c r="R78" s="36"/>
      <c r="S78" s="36"/>
      <c r="T78" s="41"/>
      <c r="U78" s="132"/>
      <c r="V78" s="134"/>
      <c r="W78" s="26"/>
      <c r="X78" s="26"/>
      <c r="Y78" s="26"/>
      <c r="Z78" s="26"/>
      <c r="AA78" s="26"/>
      <c r="AB78" s="26"/>
      <c r="AC78" s="26"/>
    </row>
    <row r="79" spans="1:29" s="27" customFormat="1" ht="0.75" customHeight="1">
      <c r="A79" s="40"/>
      <c r="B79" s="39" t="s">
        <v>76</v>
      </c>
      <c r="C79" s="44"/>
      <c r="D79" s="44"/>
      <c r="E79" s="44"/>
      <c r="F79" s="43"/>
      <c r="G79" s="44"/>
      <c r="H79" s="44"/>
      <c r="I79" s="44"/>
      <c r="J79" s="41"/>
      <c r="K79" s="36"/>
      <c r="L79" s="36"/>
      <c r="M79" s="36"/>
      <c r="N79" s="36"/>
      <c r="O79" s="36"/>
      <c r="P79" s="36"/>
      <c r="Q79" s="36"/>
      <c r="R79" s="36"/>
      <c r="S79" s="36"/>
      <c r="T79" s="41"/>
      <c r="U79" s="132"/>
      <c r="V79" s="134"/>
      <c r="W79" s="26"/>
      <c r="X79" s="26"/>
      <c r="Y79" s="26"/>
      <c r="Z79" s="26"/>
      <c r="AA79" s="26"/>
      <c r="AB79" s="26"/>
      <c r="AC79" s="26"/>
    </row>
    <row r="80" spans="1:29" s="27" customFormat="1" ht="23.25" hidden="1">
      <c r="A80" s="40"/>
      <c r="B80" s="39" t="s">
        <v>68</v>
      </c>
      <c r="C80" s="44"/>
      <c r="D80" s="44"/>
      <c r="E80" s="44"/>
      <c r="F80" s="43"/>
      <c r="G80" s="44"/>
      <c r="H80" s="44"/>
      <c r="I80" s="44"/>
      <c r="J80" s="41"/>
      <c r="K80" s="36"/>
      <c r="L80" s="36"/>
      <c r="M80" s="36"/>
      <c r="N80" s="36"/>
      <c r="O80" s="36"/>
      <c r="P80" s="36"/>
      <c r="Q80" s="36"/>
      <c r="R80" s="36"/>
      <c r="S80" s="36"/>
      <c r="T80" s="41"/>
      <c r="U80" s="132"/>
      <c r="V80" s="134"/>
      <c r="W80" s="26"/>
      <c r="X80" s="26"/>
      <c r="Y80" s="26"/>
      <c r="Z80" s="26"/>
      <c r="AA80" s="26"/>
      <c r="AB80" s="26"/>
      <c r="AC80" s="26"/>
    </row>
    <row r="81" spans="1:29" s="27" customFormat="1" ht="23.25">
      <c r="A81" s="40" t="s">
        <v>58</v>
      </c>
      <c r="B81" s="39" t="s">
        <v>69</v>
      </c>
      <c r="C81" s="44"/>
      <c r="D81" s="44"/>
      <c r="E81" s="44"/>
      <c r="F81" s="43"/>
      <c r="G81" s="44"/>
      <c r="H81" s="44"/>
      <c r="I81" s="44"/>
      <c r="J81" s="41"/>
      <c r="K81" s="36"/>
      <c r="L81" s="36"/>
      <c r="M81" s="71"/>
      <c r="N81" s="36"/>
      <c r="O81" s="36"/>
      <c r="P81" s="36"/>
      <c r="Q81" s="36"/>
      <c r="R81" s="36"/>
      <c r="S81" s="36"/>
      <c r="T81" s="41"/>
      <c r="U81" s="132"/>
      <c r="V81" s="134"/>
      <c r="W81" s="26"/>
      <c r="X81" s="26"/>
      <c r="Y81" s="26"/>
      <c r="Z81" s="26"/>
      <c r="AA81" s="26"/>
      <c r="AB81" s="26"/>
      <c r="AC81" s="26"/>
    </row>
    <row r="82" spans="1:29" s="27" customFormat="1" ht="0.75" customHeight="1">
      <c r="A82" s="40"/>
      <c r="B82" s="39" t="s">
        <v>76</v>
      </c>
      <c r="C82" s="44"/>
      <c r="D82" s="44"/>
      <c r="E82" s="44"/>
      <c r="F82" s="43"/>
      <c r="G82" s="44"/>
      <c r="H82" s="44"/>
      <c r="I82" s="44"/>
      <c r="J82" s="41"/>
      <c r="K82" s="36"/>
      <c r="L82" s="36"/>
      <c r="M82" s="71"/>
      <c r="N82" s="36"/>
      <c r="O82" s="36"/>
      <c r="P82" s="36"/>
      <c r="Q82" s="36"/>
      <c r="R82" s="36"/>
      <c r="S82" s="36"/>
      <c r="T82" s="41"/>
      <c r="U82" s="132"/>
      <c r="V82" s="134"/>
      <c r="W82" s="26"/>
      <c r="X82" s="26"/>
      <c r="Y82" s="26"/>
      <c r="Z82" s="26"/>
      <c r="AA82" s="26"/>
      <c r="AB82" s="26"/>
      <c r="AC82" s="26"/>
    </row>
    <row r="83" spans="1:29" s="27" customFormat="1" ht="23.25" hidden="1">
      <c r="A83" s="40"/>
      <c r="B83" s="39" t="s">
        <v>68</v>
      </c>
      <c r="C83" s="44"/>
      <c r="D83" s="44"/>
      <c r="E83" s="44"/>
      <c r="F83" s="43"/>
      <c r="G83" s="44"/>
      <c r="H83" s="44"/>
      <c r="I83" s="44"/>
      <c r="J83" s="41"/>
      <c r="K83" s="36"/>
      <c r="L83" s="36"/>
      <c r="M83" s="71"/>
      <c r="N83" s="36"/>
      <c r="O83" s="36"/>
      <c r="P83" s="36"/>
      <c r="Q83" s="36"/>
      <c r="R83" s="36"/>
      <c r="S83" s="36"/>
      <c r="T83" s="41"/>
      <c r="U83" s="132"/>
      <c r="V83" s="134"/>
      <c r="W83" s="26"/>
      <c r="X83" s="26"/>
      <c r="Y83" s="26"/>
      <c r="Z83" s="26"/>
      <c r="AA83" s="26"/>
      <c r="AB83" s="26"/>
      <c r="AC83" s="26"/>
    </row>
    <row r="84" spans="1:29" s="38" customFormat="1" ht="23.25">
      <c r="A84" s="40" t="s">
        <v>60</v>
      </c>
      <c r="B84" s="39" t="s">
        <v>70</v>
      </c>
      <c r="C84" s="33"/>
      <c r="D84" s="30"/>
      <c r="E84" s="34"/>
      <c r="F84" s="32"/>
      <c r="G84" s="30"/>
      <c r="H84" s="33"/>
      <c r="I84" s="65"/>
      <c r="J84" s="34"/>
      <c r="K84" s="36">
        <f>K85+K87</f>
        <v>13987.713</v>
      </c>
      <c r="L84" s="36">
        <f>L85+L87</f>
        <v>13987.713</v>
      </c>
      <c r="M84" s="36">
        <f>M85+M87</f>
        <v>0</v>
      </c>
      <c r="N84" s="36">
        <f>N85+N87</f>
        <v>13900</v>
      </c>
      <c r="O84" s="36">
        <f>O85+O87</f>
        <v>0</v>
      </c>
      <c r="P84" s="36"/>
      <c r="Q84" s="36">
        <f>Q85+Q87</f>
        <v>886</v>
      </c>
      <c r="R84" s="36"/>
      <c r="S84" s="36"/>
      <c r="T84" s="30"/>
      <c r="U84" s="132"/>
      <c r="V84" s="134"/>
      <c r="W84" s="37"/>
      <c r="X84" s="37"/>
      <c r="Y84" s="37"/>
      <c r="Z84" s="37"/>
      <c r="AA84" s="37"/>
      <c r="AB84" s="37"/>
      <c r="AC84" s="37"/>
    </row>
    <row r="85" spans="1:29" s="38" customFormat="1" ht="27.75" customHeight="1">
      <c r="A85" s="28"/>
      <c r="B85" s="39" t="s">
        <v>71</v>
      </c>
      <c r="C85" s="33"/>
      <c r="D85" s="30"/>
      <c r="E85" s="34"/>
      <c r="F85" s="32"/>
      <c r="G85" s="30"/>
      <c r="H85" s="33"/>
      <c r="I85" s="65"/>
      <c r="J85" s="34"/>
      <c r="K85" s="36">
        <f t="shared" ref="K85:P85" si="24">K86</f>
        <v>13987.713</v>
      </c>
      <c r="L85" s="36">
        <f t="shared" si="24"/>
        <v>13987.713</v>
      </c>
      <c r="M85" s="36">
        <f t="shared" si="24"/>
        <v>0</v>
      </c>
      <c r="N85" s="36">
        <f t="shared" si="24"/>
        <v>13900</v>
      </c>
      <c r="O85" s="36">
        <f t="shared" si="24"/>
        <v>0</v>
      </c>
      <c r="P85" s="36">
        <f t="shared" si="24"/>
        <v>0</v>
      </c>
      <c r="Q85" s="36">
        <f>Q86</f>
        <v>886</v>
      </c>
      <c r="R85" s="36">
        <v>0</v>
      </c>
      <c r="S85" s="36">
        <v>0</v>
      </c>
      <c r="T85" s="30"/>
      <c r="U85" s="132"/>
      <c r="V85" s="134"/>
      <c r="W85" s="37"/>
      <c r="X85" s="37"/>
      <c r="Y85" s="37"/>
      <c r="Z85" s="37"/>
      <c r="AA85" s="37"/>
      <c r="AB85" s="37"/>
      <c r="AC85" s="37"/>
    </row>
    <row r="86" spans="1:29" s="74" customFormat="1" ht="73.5" customHeight="1">
      <c r="A86" s="237">
        <v>4</v>
      </c>
      <c r="B86" s="153" t="s">
        <v>95</v>
      </c>
      <c r="C86" s="33" t="s">
        <v>106</v>
      </c>
      <c r="D86" s="30" t="s">
        <v>84</v>
      </c>
      <c r="E86" s="34" t="s">
        <v>107</v>
      </c>
      <c r="F86" s="32">
        <v>7618070</v>
      </c>
      <c r="G86" s="30">
        <v>351</v>
      </c>
      <c r="H86" s="30"/>
      <c r="I86" s="65" t="s">
        <v>100</v>
      </c>
      <c r="J86" s="34" t="s">
        <v>108</v>
      </c>
      <c r="K86" s="35">
        <v>13987.713</v>
      </c>
      <c r="L86" s="35">
        <v>13987.713</v>
      </c>
      <c r="M86" s="35"/>
      <c r="N86" s="30">
        <v>13900</v>
      </c>
      <c r="O86" s="35"/>
      <c r="P86" s="35"/>
      <c r="Q86" s="122">
        <v>886</v>
      </c>
      <c r="R86" s="123"/>
      <c r="S86" s="123"/>
      <c r="T86" s="30" t="s">
        <v>124</v>
      </c>
      <c r="U86" s="132">
        <v>1</v>
      </c>
      <c r="V86" s="134"/>
    </row>
    <row r="87" spans="1:29" s="75" customFormat="1" ht="23.25">
      <c r="A87" s="72"/>
      <c r="B87" s="39" t="s">
        <v>68</v>
      </c>
      <c r="C87" s="44"/>
      <c r="D87" s="39"/>
      <c r="E87" s="63"/>
      <c r="F87" s="117"/>
      <c r="G87" s="44"/>
      <c r="H87" s="39"/>
      <c r="I87" s="73"/>
      <c r="J87" s="51"/>
      <c r="K87" s="36"/>
      <c r="L87" s="36"/>
      <c r="M87" s="36"/>
      <c r="N87" s="36"/>
      <c r="O87" s="36">
        <f>O86</f>
        <v>0</v>
      </c>
      <c r="P87" s="36">
        <f>P86</f>
        <v>0</v>
      </c>
      <c r="Q87" s="36"/>
      <c r="R87" s="36">
        <f>R86</f>
        <v>0</v>
      </c>
      <c r="S87" s="36">
        <f>S86</f>
        <v>0</v>
      </c>
      <c r="T87" s="30"/>
      <c r="U87" s="132"/>
      <c r="V87" s="134"/>
      <c r="W87" s="74"/>
      <c r="X87" s="74"/>
      <c r="Y87" s="74"/>
      <c r="Z87" s="74"/>
      <c r="AA87" s="74"/>
      <c r="AB87" s="74"/>
      <c r="AC87" s="74"/>
    </row>
    <row r="88" spans="1:29" s="75" customFormat="1" ht="15.75" customHeight="1">
      <c r="A88" s="78" t="s">
        <v>72</v>
      </c>
      <c r="B88" s="79" t="s">
        <v>12</v>
      </c>
      <c r="C88" s="80"/>
      <c r="D88" s="79"/>
      <c r="E88" s="79"/>
      <c r="F88" s="119"/>
      <c r="G88" s="79"/>
      <c r="H88" s="79"/>
      <c r="I88" s="79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2"/>
      <c r="U88" s="132"/>
      <c r="V88" s="134"/>
      <c r="W88" s="74"/>
      <c r="X88" s="74"/>
      <c r="Y88" s="74"/>
      <c r="Z88" s="74"/>
      <c r="AA88" s="74"/>
      <c r="AB88" s="74"/>
      <c r="AC88" s="74"/>
    </row>
    <row r="89" spans="1:29" s="75" customFormat="1" ht="15.75" customHeight="1">
      <c r="A89" s="83" t="s">
        <v>74</v>
      </c>
      <c r="B89" s="84" t="s">
        <v>37</v>
      </c>
      <c r="C89" s="85"/>
      <c r="D89" s="84"/>
      <c r="E89" s="84"/>
      <c r="F89" s="120"/>
      <c r="G89" s="84"/>
      <c r="H89" s="84"/>
      <c r="I89" s="84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8"/>
      <c r="U89" s="132"/>
      <c r="V89" s="134"/>
      <c r="W89" s="74"/>
      <c r="X89" s="74"/>
      <c r="Y89" s="74"/>
      <c r="Z89" s="74"/>
      <c r="AA89" s="74"/>
      <c r="AB89" s="74"/>
      <c r="AC89" s="74"/>
    </row>
    <row r="90" spans="1:29">
      <c r="A90" s="94"/>
      <c r="B90" s="95"/>
      <c r="C90" s="96"/>
      <c r="D90" s="95"/>
      <c r="E90" s="95"/>
      <c r="F90" s="121"/>
      <c r="G90" s="95"/>
      <c r="H90" s="95"/>
      <c r="I90" s="95"/>
      <c r="J90" s="95"/>
      <c r="K90" s="97"/>
      <c r="L90" s="97"/>
      <c r="M90" s="97"/>
      <c r="N90" s="97"/>
      <c r="O90" s="97"/>
      <c r="P90" s="97"/>
      <c r="Q90" s="97"/>
      <c r="R90" s="97"/>
      <c r="S90" s="97"/>
      <c r="T90" s="98"/>
    </row>
    <row r="91" spans="1:29">
      <c r="A91" s="94"/>
      <c r="B91" s="95"/>
      <c r="C91" s="96"/>
      <c r="D91" s="95"/>
      <c r="E91" s="95"/>
      <c r="F91" s="121"/>
      <c r="G91" s="95"/>
      <c r="H91" s="95"/>
      <c r="I91" s="95"/>
      <c r="J91" s="95"/>
      <c r="K91" s="97"/>
      <c r="L91" s="97"/>
      <c r="M91" s="97"/>
      <c r="N91" s="97"/>
      <c r="O91" s="97"/>
      <c r="P91" s="97"/>
      <c r="Q91" s="97"/>
      <c r="R91" s="97"/>
      <c r="S91" s="97"/>
      <c r="T91" s="98"/>
    </row>
    <row r="92" spans="1:29">
      <c r="A92" s="94"/>
      <c r="B92" s="95"/>
      <c r="C92" s="96"/>
      <c r="D92" s="95"/>
      <c r="E92" s="95"/>
      <c r="F92" s="121"/>
      <c r="G92" s="95"/>
      <c r="H92" s="95"/>
      <c r="I92" s="95"/>
      <c r="J92" s="95"/>
      <c r="K92" s="97"/>
      <c r="L92" s="97"/>
      <c r="M92" s="97"/>
      <c r="N92" s="97"/>
      <c r="O92" s="97"/>
      <c r="P92" s="97"/>
      <c r="Q92" s="97"/>
      <c r="R92" s="97"/>
      <c r="S92" s="97"/>
      <c r="T92" s="98"/>
    </row>
    <row r="93" spans="1:29">
      <c r="A93" s="94"/>
      <c r="B93" s="95"/>
      <c r="C93" s="96"/>
      <c r="D93" s="95"/>
      <c r="E93" s="95"/>
      <c r="F93" s="121"/>
      <c r="G93" s="95"/>
      <c r="H93" s="95"/>
      <c r="I93" s="95"/>
      <c r="J93" s="95"/>
      <c r="K93" s="97"/>
      <c r="L93" s="97"/>
      <c r="M93" s="97"/>
      <c r="N93" s="97"/>
      <c r="O93" s="97"/>
      <c r="P93" s="97"/>
      <c r="Q93" s="97"/>
      <c r="R93" s="97"/>
      <c r="S93" s="97"/>
      <c r="T93" s="98"/>
    </row>
    <row r="94" spans="1:29" s="102" customFormat="1">
      <c r="A94" s="94"/>
      <c r="B94" s="95"/>
      <c r="C94" s="96"/>
      <c r="D94" s="95"/>
      <c r="E94" s="95"/>
      <c r="F94" s="121"/>
      <c r="G94" s="95"/>
      <c r="H94" s="95"/>
      <c r="I94" s="95"/>
      <c r="J94" s="95"/>
      <c r="K94" s="97"/>
      <c r="L94" s="97"/>
      <c r="M94" s="97"/>
      <c r="N94" s="97"/>
      <c r="O94" s="97"/>
      <c r="P94" s="97"/>
      <c r="Q94" s="97"/>
      <c r="R94" s="97"/>
      <c r="S94" s="97"/>
      <c r="T94" s="98"/>
      <c r="U94" s="131"/>
      <c r="V94" s="99"/>
      <c r="W94" s="99"/>
      <c r="X94" s="99"/>
      <c r="Y94" s="99"/>
      <c r="Z94" s="99"/>
      <c r="AA94" s="99"/>
      <c r="AB94" s="99"/>
      <c r="AC94" s="99"/>
    </row>
    <row r="95" spans="1:29" s="102" customFormat="1">
      <c r="A95" s="94"/>
      <c r="B95" s="95"/>
      <c r="C95" s="96"/>
      <c r="D95" s="95"/>
      <c r="E95" s="95"/>
      <c r="F95" s="121"/>
      <c r="G95" s="95"/>
      <c r="H95" s="95"/>
      <c r="I95" s="95"/>
      <c r="J95" s="95"/>
      <c r="K95" s="97"/>
      <c r="L95" s="97"/>
      <c r="M95" s="97"/>
      <c r="N95" s="97"/>
      <c r="O95" s="97"/>
      <c r="P95" s="97"/>
      <c r="Q95" s="97"/>
      <c r="R95" s="97"/>
      <c r="S95" s="97"/>
      <c r="T95" s="98"/>
      <c r="U95" s="131"/>
      <c r="V95" s="99"/>
      <c r="W95" s="99"/>
      <c r="X95" s="99"/>
      <c r="Y95" s="99"/>
      <c r="Z95" s="99"/>
      <c r="AA95" s="99"/>
      <c r="AB95" s="99"/>
      <c r="AC95" s="99"/>
    </row>
    <row r="96" spans="1:29" s="102" customFormat="1">
      <c r="A96" s="94"/>
      <c r="B96" s="95"/>
      <c r="C96" s="96"/>
      <c r="D96" s="95"/>
      <c r="E96" s="95"/>
      <c r="F96" s="121"/>
      <c r="G96" s="95"/>
      <c r="H96" s="95"/>
      <c r="I96" s="95"/>
      <c r="J96" s="95"/>
      <c r="K96" s="97"/>
      <c r="L96" s="97"/>
      <c r="M96" s="97"/>
      <c r="N96" s="97"/>
      <c r="O96" s="97"/>
      <c r="P96" s="97"/>
      <c r="Q96" s="97"/>
      <c r="R96" s="97"/>
      <c r="S96" s="97"/>
      <c r="T96" s="98"/>
      <c r="U96" s="131"/>
      <c r="V96" s="99"/>
      <c r="W96" s="99"/>
      <c r="X96" s="99"/>
      <c r="Y96" s="99"/>
      <c r="Z96" s="99"/>
      <c r="AA96" s="99"/>
      <c r="AB96" s="99"/>
      <c r="AC96" s="99"/>
    </row>
    <row r="97" spans="1:29" s="102" customFormat="1">
      <c r="A97" s="94"/>
      <c r="B97" s="95"/>
      <c r="C97" s="96"/>
      <c r="D97" s="95"/>
      <c r="E97" s="95"/>
      <c r="F97" s="121"/>
      <c r="G97" s="95"/>
      <c r="H97" s="95"/>
      <c r="I97" s="95"/>
      <c r="J97" s="95"/>
      <c r="K97" s="97"/>
      <c r="L97" s="97"/>
      <c r="M97" s="97"/>
      <c r="N97" s="97"/>
      <c r="O97" s="97"/>
      <c r="P97" s="97"/>
      <c r="Q97" s="97"/>
      <c r="R97" s="97"/>
      <c r="S97" s="97"/>
      <c r="T97" s="98"/>
      <c r="U97" s="131"/>
      <c r="V97" s="99"/>
      <c r="W97" s="99"/>
      <c r="X97" s="99"/>
      <c r="Y97" s="99"/>
      <c r="Z97" s="99"/>
      <c r="AA97" s="99"/>
      <c r="AB97" s="99"/>
      <c r="AC97" s="99"/>
    </row>
    <row r="98" spans="1:29">
      <c r="A98" s="94"/>
      <c r="B98" s="95"/>
      <c r="C98" s="96"/>
      <c r="D98" s="95"/>
      <c r="E98" s="95"/>
      <c r="F98" s="121"/>
      <c r="G98" s="95"/>
      <c r="H98" s="95"/>
      <c r="I98" s="95"/>
      <c r="J98" s="95"/>
      <c r="K98" s="97"/>
      <c r="L98" s="97"/>
      <c r="M98" s="97"/>
      <c r="N98" s="97"/>
      <c r="O98" s="97"/>
      <c r="P98" s="97"/>
      <c r="Q98" s="97"/>
      <c r="R98" s="97"/>
      <c r="S98" s="97"/>
      <c r="T98" s="98"/>
    </row>
    <row r="99" spans="1:29">
      <c r="A99" s="94"/>
      <c r="B99" s="95"/>
      <c r="C99" s="96"/>
      <c r="D99" s="95"/>
      <c r="E99" s="95"/>
      <c r="F99" s="121"/>
      <c r="G99" s="95"/>
      <c r="H99" s="95"/>
      <c r="I99" s="95"/>
      <c r="J99" s="95"/>
      <c r="K99" s="97"/>
      <c r="L99" s="97"/>
      <c r="M99" s="97"/>
      <c r="N99" s="97"/>
      <c r="O99" s="97"/>
      <c r="P99" s="97"/>
      <c r="Q99" s="97"/>
      <c r="R99" s="97"/>
      <c r="S99" s="97"/>
      <c r="T99" s="98"/>
    </row>
    <row r="100" spans="1:29">
      <c r="A100" s="94"/>
      <c r="B100" s="95"/>
      <c r="C100" s="96"/>
      <c r="D100" s="95"/>
      <c r="E100" s="95"/>
      <c r="F100" s="121"/>
      <c r="G100" s="95"/>
      <c r="H100" s="95"/>
      <c r="I100" s="95"/>
      <c r="J100" s="95"/>
      <c r="K100" s="97"/>
      <c r="L100" s="97"/>
      <c r="M100" s="97"/>
      <c r="N100" s="97"/>
      <c r="O100" s="97"/>
      <c r="P100" s="97"/>
      <c r="Q100" s="97"/>
      <c r="R100" s="97"/>
      <c r="S100" s="97"/>
      <c r="T100" s="98"/>
    </row>
  </sheetData>
  <mergeCells count="32">
    <mergeCell ref="Q7:T7"/>
    <mergeCell ref="E8:E12"/>
    <mergeCell ref="O10:O12"/>
    <mergeCell ref="O8:P9"/>
    <mergeCell ref="P10:P11"/>
    <mergeCell ref="J8:L8"/>
    <mergeCell ref="K11:K12"/>
    <mergeCell ref="T8:T12"/>
    <mergeCell ref="J9:J12"/>
    <mergeCell ref="K9:L10"/>
    <mergeCell ref="M8:M12"/>
    <mergeCell ref="N8:N12"/>
    <mergeCell ref="Q8:S9"/>
    <mergeCell ref="L11:L12"/>
    <mergeCell ref="R10:S11"/>
    <mergeCell ref="Q10:Q12"/>
    <mergeCell ref="I8:I12"/>
    <mergeCell ref="F8:F12"/>
    <mergeCell ref="G8:G12"/>
    <mergeCell ref="H8:H12"/>
    <mergeCell ref="A8:A12"/>
    <mergeCell ref="B8:B12"/>
    <mergeCell ref="C8:C12"/>
    <mergeCell ref="D8:D12"/>
    <mergeCell ref="S1:T1"/>
    <mergeCell ref="B6:T6"/>
    <mergeCell ref="A1:B1"/>
    <mergeCell ref="A2:B2"/>
    <mergeCell ref="C1:R1"/>
    <mergeCell ref="C2:R2"/>
    <mergeCell ref="A4:T4"/>
    <mergeCell ref="A5:T5"/>
  </mergeCells>
  <phoneticPr fontId="0" type="noConversion"/>
  <printOptions horizontalCentered="1"/>
  <pageMargins left="0" right="0" top="0.59055118110236227" bottom="0.51181102362204722" header="0.6692913385826772" footer="0.39370078740157483"/>
  <pageSetup paperSize="9" scale="65" firstPageNumber="4294963191" orientation="landscape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94"/>
  <sheetViews>
    <sheetView tabSelected="1" zoomScaleNormal="69" workbookViewId="0">
      <pane xSplit="2" ySplit="13" topLeftCell="C57" activePane="bottomRight" state="frozen"/>
      <selection pane="topRight" activeCell="C1" sqref="C1"/>
      <selection pane="bottomLeft" activeCell="A11" sqref="A11"/>
      <selection pane="bottomRight" activeCell="A4" sqref="A4:IV4"/>
    </sheetView>
  </sheetViews>
  <sheetFormatPr defaultRowHeight="12"/>
  <cols>
    <col min="1" max="1" width="4.5703125" style="103" customWidth="1"/>
    <col min="2" max="2" width="30.140625" style="100" customWidth="1"/>
    <col min="3" max="3" width="8.28515625" style="104" customWidth="1"/>
    <col min="4" max="4" width="8.42578125" style="104" customWidth="1"/>
    <col min="5" max="5" width="9.5703125" style="104" customWidth="1"/>
    <col min="6" max="6" width="11.140625" style="105" customWidth="1"/>
    <col min="7" max="7" width="7.140625" style="104" customWidth="1"/>
    <col min="8" max="8" width="8.5703125" style="100" customWidth="1"/>
    <col min="9" max="9" width="7.140625" style="104" customWidth="1"/>
    <col min="10" max="10" width="18.5703125" style="104" customWidth="1"/>
    <col min="11" max="11" width="11.5703125" style="106" customWidth="1"/>
    <col min="12" max="12" width="12" style="106" bestFit="1" customWidth="1"/>
    <col min="13" max="13" width="11.140625" style="106" customWidth="1"/>
    <col min="14" max="14" width="13" style="106" customWidth="1"/>
    <col min="15" max="15" width="9.42578125" style="106" customWidth="1"/>
    <col min="16" max="16" width="8.5703125" style="106" customWidth="1"/>
    <col min="17" max="17" width="8.5703125" style="106" bestFit="1" customWidth="1"/>
    <col min="18" max="18" width="14.5703125" style="107" customWidth="1"/>
    <col min="19" max="27" width="9.140625" style="100"/>
    <col min="28" max="16384" width="9.140625" style="101"/>
  </cols>
  <sheetData>
    <row r="1" spans="1:27" s="176" customFormat="1" ht="16.5" customHeight="1">
      <c r="A1" s="358" t="s">
        <v>238</v>
      </c>
      <c r="B1" s="359"/>
      <c r="C1" s="360" t="s">
        <v>240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31" t="s">
        <v>249</v>
      </c>
      <c r="S1" s="175"/>
      <c r="T1" s="175"/>
      <c r="U1" s="175"/>
      <c r="V1" s="175"/>
      <c r="W1" s="175"/>
      <c r="X1" s="175"/>
      <c r="Y1" s="175"/>
      <c r="Z1" s="175"/>
      <c r="AA1" s="175"/>
    </row>
    <row r="2" spans="1:27" s="176" customFormat="1" ht="16.5" customHeight="1">
      <c r="A2" s="358" t="s">
        <v>239</v>
      </c>
      <c r="B2" s="359"/>
      <c r="C2" s="360" t="s">
        <v>241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278"/>
      <c r="S2" s="175"/>
      <c r="T2" s="175"/>
      <c r="U2" s="175"/>
      <c r="V2" s="175"/>
      <c r="W2" s="175"/>
      <c r="X2" s="175"/>
      <c r="Y2" s="175"/>
      <c r="Z2" s="175"/>
      <c r="AA2" s="175"/>
    </row>
    <row r="3" spans="1:27" s="176" customFormat="1" ht="34.5" customHeight="1">
      <c r="A3" s="276"/>
      <c r="B3" s="175"/>
      <c r="C3" s="278"/>
      <c r="D3" s="278"/>
      <c r="E3" s="278"/>
      <c r="F3" s="298"/>
      <c r="G3" s="278"/>
      <c r="H3" s="175"/>
      <c r="I3" s="278"/>
      <c r="J3" s="278"/>
      <c r="K3" s="299"/>
      <c r="L3" s="299"/>
      <c r="M3" s="299"/>
      <c r="N3" s="299"/>
      <c r="O3" s="299"/>
      <c r="P3" s="299"/>
      <c r="Q3" s="299"/>
      <c r="R3" s="278"/>
      <c r="S3" s="175"/>
      <c r="T3" s="175"/>
      <c r="U3" s="175"/>
      <c r="V3" s="175"/>
      <c r="W3" s="175"/>
      <c r="X3" s="175"/>
      <c r="Y3" s="175"/>
      <c r="Z3" s="175"/>
      <c r="AA3" s="175"/>
    </row>
    <row r="4" spans="1:27" s="3" customFormat="1" ht="16.5" customHeight="1">
      <c r="A4" s="372" t="s">
        <v>196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15.95" customHeight="1">
      <c r="A5" s="372" t="s">
        <v>73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2"/>
      <c r="T5" s="2"/>
      <c r="U5" s="2"/>
      <c r="V5" s="2"/>
      <c r="W5" s="2"/>
      <c r="X5" s="2"/>
      <c r="Y5" s="2"/>
      <c r="Z5" s="2"/>
      <c r="AA5" s="2"/>
    </row>
    <row r="6" spans="1:27" s="3" customFormat="1" ht="18.75">
      <c r="B6" s="363" t="s">
        <v>250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89"/>
      <c r="S6" s="2"/>
      <c r="T6" s="2"/>
      <c r="U6" s="2"/>
      <c r="V6" s="2"/>
      <c r="W6" s="2"/>
      <c r="X6" s="2"/>
      <c r="Y6" s="2"/>
      <c r="Z6" s="2"/>
      <c r="AA6" s="2"/>
    </row>
    <row r="7" spans="1:27" s="3" customFormat="1" ht="15" customHeight="1">
      <c r="A7" s="4"/>
      <c r="B7" s="5"/>
      <c r="C7" s="6"/>
      <c r="D7" s="5"/>
      <c r="E7" s="5"/>
      <c r="F7" s="5"/>
      <c r="G7" s="5"/>
      <c r="H7" s="5"/>
      <c r="I7" s="5"/>
      <c r="J7" s="5"/>
      <c r="K7" s="7"/>
      <c r="L7" s="7"/>
      <c r="M7" s="7"/>
      <c r="N7" s="2"/>
      <c r="O7" s="391" t="s">
        <v>245</v>
      </c>
      <c r="P7" s="391"/>
      <c r="Q7" s="391"/>
      <c r="R7" s="391"/>
      <c r="S7" s="2"/>
      <c r="T7" s="2"/>
      <c r="U7" s="2"/>
      <c r="V7" s="2"/>
      <c r="W7" s="2"/>
      <c r="X7" s="2"/>
      <c r="Y7" s="2"/>
      <c r="Z7" s="2"/>
      <c r="AA7" s="2"/>
    </row>
    <row r="8" spans="1:27" s="10" customFormat="1" ht="40.5" customHeight="1">
      <c r="A8" s="355" t="s">
        <v>14</v>
      </c>
      <c r="B8" s="347" t="s">
        <v>15</v>
      </c>
      <c r="C8" s="347" t="s">
        <v>16</v>
      </c>
      <c r="D8" s="347" t="s">
        <v>17</v>
      </c>
      <c r="E8" s="347" t="s">
        <v>18</v>
      </c>
      <c r="F8" s="350" t="s">
        <v>19</v>
      </c>
      <c r="G8" s="347" t="s">
        <v>20</v>
      </c>
      <c r="H8" s="347" t="s">
        <v>21</v>
      </c>
      <c r="I8" s="347" t="s">
        <v>22</v>
      </c>
      <c r="J8" s="364" t="s">
        <v>23</v>
      </c>
      <c r="K8" s="364"/>
      <c r="L8" s="364"/>
      <c r="M8" s="341" t="s">
        <v>190</v>
      </c>
      <c r="N8" s="341" t="s">
        <v>24</v>
      </c>
      <c r="O8" s="364" t="s">
        <v>132</v>
      </c>
      <c r="P8" s="364"/>
      <c r="Q8" s="364"/>
      <c r="R8" s="347" t="s">
        <v>25</v>
      </c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45" customHeight="1">
      <c r="A9" s="356"/>
      <c r="B9" s="348"/>
      <c r="C9" s="348"/>
      <c r="D9" s="348"/>
      <c r="E9" s="348"/>
      <c r="F9" s="351"/>
      <c r="G9" s="348"/>
      <c r="H9" s="348"/>
      <c r="I9" s="348"/>
      <c r="J9" s="352" t="s">
        <v>26</v>
      </c>
      <c r="K9" s="364" t="s">
        <v>27</v>
      </c>
      <c r="L9" s="364"/>
      <c r="M9" s="373"/>
      <c r="N9" s="373"/>
      <c r="O9" s="364"/>
      <c r="P9" s="364"/>
      <c r="Q9" s="364"/>
      <c r="R9" s="348"/>
      <c r="S9" s="9"/>
      <c r="T9" s="9"/>
      <c r="U9" s="9"/>
      <c r="V9" s="9"/>
      <c r="W9" s="9"/>
      <c r="X9" s="9"/>
      <c r="Y9" s="9"/>
      <c r="Z9" s="9"/>
      <c r="AA9" s="9"/>
    </row>
    <row r="10" spans="1:27" s="10" customFormat="1" ht="19.5" customHeight="1">
      <c r="A10" s="356"/>
      <c r="B10" s="348"/>
      <c r="C10" s="348"/>
      <c r="D10" s="348"/>
      <c r="E10" s="348"/>
      <c r="F10" s="351"/>
      <c r="G10" s="348"/>
      <c r="H10" s="348"/>
      <c r="I10" s="348"/>
      <c r="J10" s="353"/>
      <c r="K10" s="364"/>
      <c r="L10" s="364"/>
      <c r="M10" s="373"/>
      <c r="N10" s="373"/>
      <c r="O10" s="340" t="s">
        <v>1</v>
      </c>
      <c r="P10" s="342" t="s">
        <v>29</v>
      </c>
      <c r="Q10" s="361"/>
      <c r="R10" s="348"/>
      <c r="S10" s="9"/>
      <c r="T10" s="9"/>
      <c r="U10" s="9"/>
      <c r="V10" s="9"/>
      <c r="W10" s="9"/>
      <c r="X10" s="9"/>
      <c r="Y10" s="9"/>
      <c r="Z10" s="9"/>
      <c r="AA10" s="9"/>
    </row>
    <row r="11" spans="1:27" s="10" customFormat="1" ht="37.5" customHeight="1">
      <c r="A11" s="356"/>
      <c r="B11" s="348"/>
      <c r="C11" s="348"/>
      <c r="D11" s="348"/>
      <c r="E11" s="348"/>
      <c r="F11" s="351"/>
      <c r="G11" s="348"/>
      <c r="H11" s="348"/>
      <c r="I11" s="348"/>
      <c r="J11" s="353"/>
      <c r="K11" s="364" t="s">
        <v>1</v>
      </c>
      <c r="L11" s="364" t="s">
        <v>119</v>
      </c>
      <c r="M11" s="373"/>
      <c r="N11" s="373"/>
      <c r="O11" s="340"/>
      <c r="P11" s="343"/>
      <c r="Q11" s="362"/>
      <c r="R11" s="348"/>
      <c r="S11" s="9"/>
      <c r="T11" s="9"/>
      <c r="U11" s="9"/>
      <c r="V11" s="9"/>
      <c r="W11" s="9"/>
      <c r="X11" s="9"/>
      <c r="Y11" s="9"/>
      <c r="Z11" s="9"/>
      <c r="AA11" s="9"/>
    </row>
    <row r="12" spans="1:27" s="10" customFormat="1" ht="33" customHeight="1">
      <c r="A12" s="357"/>
      <c r="B12" s="349"/>
      <c r="C12" s="349"/>
      <c r="D12" s="349"/>
      <c r="E12" s="349"/>
      <c r="F12" s="351"/>
      <c r="G12" s="349"/>
      <c r="H12" s="349"/>
      <c r="I12" s="349"/>
      <c r="J12" s="354"/>
      <c r="K12" s="337"/>
      <c r="L12" s="337"/>
      <c r="M12" s="373"/>
      <c r="N12" s="373"/>
      <c r="O12" s="341"/>
      <c r="P12" s="11" t="s">
        <v>31</v>
      </c>
      <c r="Q12" s="11" t="s">
        <v>32</v>
      </c>
      <c r="R12" s="349"/>
      <c r="S12" s="9"/>
      <c r="T12" s="9"/>
      <c r="U12" s="9"/>
      <c r="V12" s="9"/>
      <c r="W12" s="9"/>
      <c r="X12" s="9"/>
      <c r="Y12" s="9"/>
      <c r="Z12" s="9"/>
      <c r="AA12" s="9"/>
    </row>
    <row r="13" spans="1:27" s="16" customFormat="1" ht="21.75" customHeight="1">
      <c r="A13" s="12">
        <v>1</v>
      </c>
      <c r="B13" s="13">
        <v>2</v>
      </c>
      <c r="C13" s="13">
        <v>3</v>
      </c>
      <c r="D13" s="12">
        <v>4</v>
      </c>
      <c r="E13" s="13">
        <v>5</v>
      </c>
      <c r="F13" s="13">
        <v>6</v>
      </c>
      <c r="G13" s="12">
        <v>7</v>
      </c>
      <c r="H13" s="13">
        <v>8</v>
      </c>
      <c r="I13" s="13">
        <v>9</v>
      </c>
      <c r="J13" s="12">
        <v>10</v>
      </c>
      <c r="K13" s="13">
        <v>11</v>
      </c>
      <c r="L13" s="13">
        <v>12</v>
      </c>
      <c r="M13" s="12">
        <v>13</v>
      </c>
      <c r="N13" s="13">
        <v>14</v>
      </c>
      <c r="O13" s="12">
        <v>15</v>
      </c>
      <c r="P13" s="13">
        <v>16</v>
      </c>
      <c r="Q13" s="12">
        <v>17</v>
      </c>
      <c r="R13" s="13">
        <v>18</v>
      </c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27" customFormat="1" ht="26.25" customHeight="1">
      <c r="A14" s="17"/>
      <c r="B14" s="18" t="s">
        <v>33</v>
      </c>
      <c r="C14" s="19"/>
      <c r="D14" s="20"/>
      <c r="E14" s="20"/>
      <c r="F14" s="21"/>
      <c r="G14" s="20"/>
      <c r="H14" s="22"/>
      <c r="I14" s="20"/>
      <c r="J14" s="20"/>
      <c r="K14" s="23">
        <f t="shared" ref="K14:P14" si="0">K15+K16+K17+K18</f>
        <v>274143.15000000002</v>
      </c>
      <c r="L14" s="23">
        <f t="shared" si="0"/>
        <v>17433.517</v>
      </c>
      <c r="M14" s="23">
        <f t="shared" si="0"/>
        <v>0</v>
      </c>
      <c r="N14" s="23">
        <f t="shared" si="0"/>
        <v>4805</v>
      </c>
      <c r="O14" s="23">
        <f t="shared" si="0"/>
        <v>0</v>
      </c>
      <c r="P14" s="23">
        <f t="shared" si="0"/>
        <v>0</v>
      </c>
      <c r="Q14" s="23"/>
      <c r="R14" s="22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38" customFormat="1" ht="23.25" customHeight="1">
      <c r="A15" s="28">
        <v>1</v>
      </c>
      <c r="B15" s="29" t="s">
        <v>34</v>
      </c>
      <c r="C15" s="30"/>
      <c r="D15" s="31"/>
      <c r="E15" s="31"/>
      <c r="F15" s="32"/>
      <c r="G15" s="31"/>
      <c r="H15" s="33"/>
      <c r="I15" s="31"/>
      <c r="J15" s="34"/>
      <c r="K15" s="35">
        <f>K34</f>
        <v>12628.517</v>
      </c>
      <c r="L15" s="35">
        <f>L34</f>
        <v>12628.517</v>
      </c>
      <c r="M15" s="35">
        <f>M34</f>
        <v>0</v>
      </c>
      <c r="N15" s="35">
        <f>N34</f>
        <v>0</v>
      </c>
      <c r="O15" s="108">
        <f>O34</f>
        <v>0</v>
      </c>
      <c r="P15" s="35"/>
      <c r="Q15" s="35"/>
      <c r="R15" s="30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38" customFormat="1" ht="21" customHeight="1">
      <c r="A16" s="28">
        <v>2</v>
      </c>
      <c r="B16" s="29" t="s">
        <v>35</v>
      </c>
      <c r="C16" s="30"/>
      <c r="D16" s="31"/>
      <c r="E16" s="31"/>
      <c r="F16" s="32"/>
      <c r="G16" s="31"/>
      <c r="H16" s="33"/>
      <c r="I16" s="31"/>
      <c r="J16" s="34"/>
      <c r="K16" s="108">
        <f>K47+K52+K55+K58+K62</f>
        <v>261514.633</v>
      </c>
      <c r="L16" s="108">
        <f>L47+L52+L55+L58+L62</f>
        <v>4805</v>
      </c>
      <c r="M16" s="108">
        <f>M47+M52+M55+M58+M62</f>
        <v>0</v>
      </c>
      <c r="N16" s="108">
        <f>N47+N52+N55+N58+N62</f>
        <v>4805</v>
      </c>
      <c r="O16" s="108">
        <f>O47+O52+O55+O58+O62</f>
        <v>0</v>
      </c>
      <c r="P16" s="35"/>
      <c r="Q16" s="35"/>
      <c r="R16" s="35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38" customFormat="1" ht="24" customHeight="1">
      <c r="A17" s="28">
        <v>3</v>
      </c>
      <c r="B17" s="29" t="s">
        <v>36</v>
      </c>
      <c r="C17" s="30"/>
      <c r="D17" s="31"/>
      <c r="E17" s="31"/>
      <c r="F17" s="32"/>
      <c r="G17" s="31"/>
      <c r="H17" s="33"/>
      <c r="I17" s="31"/>
      <c r="J17" s="34"/>
      <c r="K17" s="36">
        <f>K49+K53+K56+K60+K65+K78</f>
        <v>0</v>
      </c>
      <c r="L17" s="36">
        <f>L49+L53+L56+L60+L65+L78</f>
        <v>0</v>
      </c>
      <c r="M17" s="36">
        <f>M49+M53+M56+M60+M65+M78</f>
        <v>0</v>
      </c>
      <c r="N17" s="36">
        <f>N49+N53+N56+N60+N65+N78</f>
        <v>0</v>
      </c>
      <c r="O17" s="36">
        <f>O49+O53+O56+O60+O65+O78</f>
        <v>0</v>
      </c>
      <c r="P17" s="35"/>
      <c r="Q17" s="35"/>
      <c r="R17" s="35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38" customFormat="1" ht="33" customHeight="1">
      <c r="A18" s="28">
        <v>4</v>
      </c>
      <c r="B18" s="29" t="s">
        <v>12</v>
      </c>
      <c r="C18" s="30"/>
      <c r="D18" s="31"/>
      <c r="E18" s="31"/>
      <c r="F18" s="32"/>
      <c r="G18" s="31"/>
      <c r="H18" s="33"/>
      <c r="I18" s="31"/>
      <c r="J18" s="34"/>
      <c r="K18" s="35"/>
      <c r="L18" s="35"/>
      <c r="M18" s="35"/>
      <c r="N18" s="35"/>
      <c r="O18" s="108">
        <f>O30</f>
        <v>0</v>
      </c>
      <c r="P18" s="35"/>
      <c r="Q18" s="35"/>
      <c r="R18" s="35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38" customFormat="1" ht="25.5" customHeight="1">
      <c r="A19" s="28">
        <v>5</v>
      </c>
      <c r="B19" s="29" t="s">
        <v>37</v>
      </c>
      <c r="C19" s="30"/>
      <c r="D19" s="31"/>
      <c r="E19" s="31"/>
      <c r="F19" s="32"/>
      <c r="G19" s="31"/>
      <c r="H19" s="33"/>
      <c r="I19" s="31"/>
      <c r="J19" s="34"/>
      <c r="K19" s="35"/>
      <c r="L19" s="35"/>
      <c r="M19" s="35"/>
      <c r="N19" s="35"/>
      <c r="O19" s="108">
        <f>O81</f>
        <v>0</v>
      </c>
      <c r="P19" s="35"/>
      <c r="Q19" s="35"/>
      <c r="R19" s="35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27" customFormat="1" ht="32.25" customHeight="1">
      <c r="A20" s="40" t="s">
        <v>2</v>
      </c>
      <c r="B20" s="39" t="s">
        <v>38</v>
      </c>
      <c r="C20" s="30"/>
      <c r="D20" s="42"/>
      <c r="E20" s="42"/>
      <c r="F20" s="43"/>
      <c r="G20" s="42"/>
      <c r="H20" s="44"/>
      <c r="I20" s="42"/>
      <c r="J20" s="34"/>
      <c r="K20" s="36">
        <f>SUM(K21:K30)</f>
        <v>274143.15000000002</v>
      </c>
      <c r="L20" s="36">
        <f>SUM(L21:L30)</f>
        <v>17433.517</v>
      </c>
      <c r="M20" s="36">
        <f>SUM(M21:M30)</f>
        <v>0</v>
      </c>
      <c r="N20" s="36">
        <f>SUM(N21:N30)</f>
        <v>4805</v>
      </c>
      <c r="O20" s="36">
        <f>SUM(O21:O30)</f>
        <v>0</v>
      </c>
      <c r="P20" s="36"/>
      <c r="Q20" s="36"/>
      <c r="R20" s="3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38" customFormat="1" ht="15.75">
      <c r="A21" s="28">
        <v>1</v>
      </c>
      <c r="B21" s="29" t="s">
        <v>3</v>
      </c>
      <c r="C21" s="30"/>
      <c r="D21" s="31"/>
      <c r="E21" s="31"/>
      <c r="F21" s="32"/>
      <c r="G21" s="31"/>
      <c r="H21" s="33"/>
      <c r="I21" s="31"/>
      <c r="J21" s="34"/>
      <c r="K21" s="35">
        <f>K35+K46</f>
        <v>20143.150000000001</v>
      </c>
      <c r="L21" s="35">
        <f>L35+L46</f>
        <v>17433.517</v>
      </c>
      <c r="M21" s="35">
        <f>M35+M46</f>
        <v>0</v>
      </c>
      <c r="N21" s="35">
        <f>N35+N46</f>
        <v>4805</v>
      </c>
      <c r="O21" s="108">
        <f>O35+O46</f>
        <v>0</v>
      </c>
      <c r="P21" s="35"/>
      <c r="Q21" s="35"/>
      <c r="R21" s="35"/>
      <c r="S21" s="24" t="e">
        <v>#REF!</v>
      </c>
      <c r="T21" s="24"/>
      <c r="U21" s="24" t="e">
        <v>#REF!</v>
      </c>
      <c r="V21" s="24"/>
      <c r="W21" s="37"/>
      <c r="X21" s="37"/>
      <c r="Y21" s="37"/>
      <c r="Z21" s="37"/>
      <c r="AA21" s="37"/>
    </row>
    <row r="22" spans="1:27" s="38" customFormat="1" ht="15.75">
      <c r="A22" s="28">
        <v>2</v>
      </c>
      <c r="B22" s="29" t="s">
        <v>4</v>
      </c>
      <c r="C22" s="30"/>
      <c r="D22" s="31"/>
      <c r="E22" s="31"/>
      <c r="F22" s="32"/>
      <c r="G22" s="31"/>
      <c r="H22" s="33"/>
      <c r="I22" s="31"/>
      <c r="J22" s="34"/>
      <c r="K22" s="35">
        <f>K37+K51</f>
        <v>0</v>
      </c>
      <c r="L22" s="35">
        <f>L37+L51</f>
        <v>0</v>
      </c>
      <c r="M22" s="35">
        <f>M37+M51</f>
        <v>0</v>
      </c>
      <c r="N22" s="35">
        <f>N37+N51</f>
        <v>0</v>
      </c>
      <c r="O22" s="108">
        <f>O37+O51</f>
        <v>0</v>
      </c>
      <c r="P22" s="35"/>
      <c r="Q22" s="35"/>
      <c r="R22" s="35"/>
      <c r="S22" s="24" t="e">
        <v>#REF!</v>
      </c>
      <c r="T22" s="37"/>
      <c r="U22" s="24" t="e">
        <v>#REF!</v>
      </c>
      <c r="V22" s="37"/>
      <c r="W22" s="37"/>
      <c r="X22" s="37"/>
      <c r="Y22" s="37"/>
      <c r="Z22" s="37"/>
      <c r="AA22" s="37"/>
    </row>
    <row r="23" spans="1:27" s="38" customFormat="1" ht="15.75">
      <c r="A23" s="28">
        <v>3</v>
      </c>
      <c r="B23" s="29" t="s">
        <v>5</v>
      </c>
      <c r="C23" s="30"/>
      <c r="D23" s="31"/>
      <c r="E23" s="31"/>
      <c r="F23" s="32"/>
      <c r="G23" s="31"/>
      <c r="H23" s="33"/>
      <c r="I23" s="31"/>
      <c r="J23" s="34"/>
      <c r="K23" s="35">
        <f>K38+K54</f>
        <v>0</v>
      </c>
      <c r="L23" s="35">
        <f>L38+L54</f>
        <v>0</v>
      </c>
      <c r="M23" s="35">
        <f>M38+M54</f>
        <v>0</v>
      </c>
      <c r="N23" s="35">
        <f>N38+N54</f>
        <v>0</v>
      </c>
      <c r="O23" s="108">
        <f>O38+O54</f>
        <v>0</v>
      </c>
      <c r="P23" s="35"/>
      <c r="Q23" s="35"/>
      <c r="R23" s="30"/>
      <c r="S23" s="24" t="e">
        <v>#REF!</v>
      </c>
      <c r="T23" s="37"/>
      <c r="U23" s="24" t="e">
        <v>#REF!</v>
      </c>
      <c r="V23" s="37"/>
      <c r="W23" s="37"/>
      <c r="X23" s="37"/>
      <c r="Y23" s="37"/>
      <c r="Z23" s="37"/>
      <c r="AA23" s="37"/>
    </row>
    <row r="24" spans="1:27" s="38" customFormat="1" ht="15.75">
      <c r="A24" s="28">
        <v>4</v>
      </c>
      <c r="B24" s="29" t="s">
        <v>6</v>
      </c>
      <c r="C24" s="30"/>
      <c r="D24" s="31"/>
      <c r="E24" s="31"/>
      <c r="F24" s="32"/>
      <c r="G24" s="31"/>
      <c r="H24" s="33"/>
      <c r="I24" s="31"/>
      <c r="J24" s="34"/>
      <c r="K24" s="35">
        <f>K39+K57</f>
        <v>0</v>
      </c>
      <c r="L24" s="35">
        <f>L39+L57</f>
        <v>0</v>
      </c>
      <c r="M24" s="35">
        <f>M39+M57</f>
        <v>0</v>
      </c>
      <c r="N24" s="35">
        <f>N39+N57</f>
        <v>0</v>
      </c>
      <c r="O24" s="108">
        <f>O39+O57</f>
        <v>0</v>
      </c>
      <c r="P24" s="35"/>
      <c r="Q24" s="35"/>
      <c r="R24" s="30"/>
      <c r="S24" s="24" t="e">
        <v>#REF!</v>
      </c>
      <c r="T24" s="37"/>
      <c r="U24" s="24" t="e">
        <v>#REF!</v>
      </c>
      <c r="V24" s="37"/>
      <c r="W24" s="37"/>
      <c r="X24" s="37"/>
      <c r="Y24" s="37"/>
      <c r="Z24" s="37"/>
      <c r="AA24" s="37"/>
    </row>
    <row r="25" spans="1:27" s="38" customFormat="1" ht="15.75">
      <c r="A25" s="28">
        <v>5</v>
      </c>
      <c r="B25" s="29" t="s">
        <v>7</v>
      </c>
      <c r="C25" s="30"/>
      <c r="D25" s="31"/>
      <c r="E25" s="31"/>
      <c r="F25" s="32"/>
      <c r="G25" s="31"/>
      <c r="H25" s="33"/>
      <c r="I25" s="31"/>
      <c r="J25" s="34"/>
      <c r="K25" s="35">
        <f>K40+K61</f>
        <v>254000</v>
      </c>
      <c r="L25" s="35">
        <f>L40+L61</f>
        <v>0</v>
      </c>
      <c r="M25" s="35">
        <f>M40+M61</f>
        <v>0</v>
      </c>
      <c r="N25" s="35">
        <f>N40+N61</f>
        <v>0</v>
      </c>
      <c r="O25" s="108">
        <f>O40+O61</f>
        <v>0</v>
      </c>
      <c r="P25" s="35"/>
      <c r="Q25" s="35"/>
      <c r="R25" s="30"/>
      <c r="S25" s="24" t="e">
        <v>#REF!</v>
      </c>
      <c r="T25" s="37"/>
      <c r="U25" s="24" t="e">
        <v>#REF!</v>
      </c>
      <c r="V25" s="37"/>
      <c r="W25" s="37"/>
      <c r="X25" s="37"/>
      <c r="Y25" s="37"/>
      <c r="Z25" s="37"/>
      <c r="AA25" s="37"/>
    </row>
    <row r="26" spans="1:27" s="38" customFormat="1" ht="15.75">
      <c r="A26" s="28">
        <v>6</v>
      </c>
      <c r="B26" s="29" t="s">
        <v>8</v>
      </c>
      <c r="C26" s="30"/>
      <c r="D26" s="31"/>
      <c r="E26" s="31"/>
      <c r="F26" s="32"/>
      <c r="G26" s="31"/>
      <c r="H26" s="33"/>
      <c r="I26" s="31"/>
      <c r="J26" s="34"/>
      <c r="K26" s="35">
        <f>K41+K67</f>
        <v>0</v>
      </c>
      <c r="L26" s="35">
        <f>L41+L67</f>
        <v>0</v>
      </c>
      <c r="M26" s="35">
        <f>M41+M67</f>
        <v>0</v>
      </c>
      <c r="N26" s="35">
        <f>N41+N67</f>
        <v>0</v>
      </c>
      <c r="O26" s="47">
        <f>O41+O67</f>
        <v>0</v>
      </c>
      <c r="P26" s="35"/>
      <c r="Q26" s="35"/>
      <c r="R26" s="30"/>
      <c r="S26" s="24" t="e">
        <v>#REF!</v>
      </c>
      <c r="T26" s="37"/>
      <c r="U26" s="24" t="e">
        <v>#REF!</v>
      </c>
      <c r="V26" s="37"/>
      <c r="W26" s="37"/>
      <c r="X26" s="37"/>
      <c r="Y26" s="37"/>
      <c r="Z26" s="37"/>
      <c r="AA26" s="37"/>
    </row>
    <row r="27" spans="1:27" s="38" customFormat="1" ht="15.75">
      <c r="A27" s="28">
        <v>7</v>
      </c>
      <c r="B27" s="29" t="s">
        <v>9</v>
      </c>
      <c r="C27" s="30"/>
      <c r="D27" s="31"/>
      <c r="E27" s="31"/>
      <c r="F27" s="32"/>
      <c r="G27" s="31"/>
      <c r="H27" s="33"/>
      <c r="I27" s="31"/>
      <c r="J27" s="34"/>
      <c r="K27" s="35">
        <f>K42+K70</f>
        <v>0</v>
      </c>
      <c r="L27" s="35">
        <f>L42+L70</f>
        <v>0</v>
      </c>
      <c r="M27" s="35">
        <f>M42+M70</f>
        <v>0</v>
      </c>
      <c r="N27" s="35">
        <f>N42+N70</f>
        <v>0</v>
      </c>
      <c r="O27" s="47">
        <f>O42+O70</f>
        <v>0</v>
      </c>
      <c r="P27" s="35"/>
      <c r="Q27" s="35"/>
      <c r="R27" s="30"/>
      <c r="S27" s="24" t="e">
        <v>#REF!</v>
      </c>
      <c r="T27" s="37"/>
      <c r="U27" s="24" t="e">
        <v>#REF!</v>
      </c>
      <c r="V27" s="37"/>
      <c r="W27" s="37"/>
      <c r="X27" s="37"/>
      <c r="Y27" s="37"/>
      <c r="Z27" s="37"/>
      <c r="AA27" s="37"/>
    </row>
    <row r="28" spans="1:27" s="38" customFormat="1" ht="15.75">
      <c r="A28" s="28">
        <v>8</v>
      </c>
      <c r="B28" s="29" t="s">
        <v>10</v>
      </c>
      <c r="C28" s="30"/>
      <c r="D28" s="31"/>
      <c r="E28" s="31"/>
      <c r="F28" s="32"/>
      <c r="G28" s="31"/>
      <c r="H28" s="33"/>
      <c r="I28" s="31"/>
      <c r="J28" s="34"/>
      <c r="K28" s="35">
        <f>K43+K73</f>
        <v>0</v>
      </c>
      <c r="L28" s="35">
        <f>L43+L73</f>
        <v>0</v>
      </c>
      <c r="M28" s="35">
        <f>M43+M73</f>
        <v>0</v>
      </c>
      <c r="N28" s="35">
        <f>N43+N73</f>
        <v>0</v>
      </c>
      <c r="O28" s="47">
        <f>O43+O73</f>
        <v>0</v>
      </c>
      <c r="P28" s="35"/>
      <c r="Q28" s="35"/>
      <c r="R28" s="30"/>
      <c r="S28" s="24" t="e">
        <v>#REF!</v>
      </c>
      <c r="T28" s="37"/>
      <c r="U28" s="24" t="e">
        <v>#REF!</v>
      </c>
      <c r="V28" s="37"/>
      <c r="W28" s="37"/>
      <c r="X28" s="37"/>
      <c r="Y28" s="37"/>
      <c r="Z28" s="37"/>
      <c r="AA28" s="37"/>
    </row>
    <row r="29" spans="1:27" s="38" customFormat="1" ht="15.75">
      <c r="A29" s="28">
        <v>9</v>
      </c>
      <c r="B29" s="29" t="s">
        <v>11</v>
      </c>
      <c r="C29" s="30"/>
      <c r="D29" s="31"/>
      <c r="E29" s="31"/>
      <c r="F29" s="32"/>
      <c r="G29" s="31"/>
      <c r="H29" s="33"/>
      <c r="I29" s="31"/>
      <c r="J29" s="34"/>
      <c r="K29" s="35">
        <f>K44+K76</f>
        <v>0</v>
      </c>
      <c r="L29" s="35">
        <f>L44+L76</f>
        <v>0</v>
      </c>
      <c r="M29" s="35">
        <f>M44+M76</f>
        <v>0</v>
      </c>
      <c r="N29" s="35">
        <f>N44+N76</f>
        <v>0</v>
      </c>
      <c r="O29" s="47">
        <f>O44+O76</f>
        <v>0</v>
      </c>
      <c r="P29" s="35"/>
      <c r="Q29" s="35"/>
      <c r="R29" s="30"/>
      <c r="S29" s="24" t="e">
        <v>#REF!</v>
      </c>
      <c r="T29" s="37"/>
      <c r="U29" s="24" t="e">
        <v>#REF!</v>
      </c>
      <c r="V29" s="37"/>
      <c r="W29" s="37"/>
      <c r="X29" s="37"/>
      <c r="Y29" s="37"/>
      <c r="Z29" s="37"/>
      <c r="AA29" s="37"/>
    </row>
    <row r="30" spans="1:27" s="38" customFormat="1" ht="15.75">
      <c r="A30" s="28"/>
      <c r="B30" s="29" t="s">
        <v>12</v>
      </c>
      <c r="C30" s="30"/>
      <c r="D30" s="31"/>
      <c r="E30" s="31"/>
      <c r="F30" s="32"/>
      <c r="G30" s="31"/>
      <c r="H30" s="33"/>
      <c r="I30" s="31"/>
      <c r="J30" s="34"/>
      <c r="K30" s="35"/>
      <c r="L30" s="35"/>
      <c r="M30" s="35"/>
      <c r="N30" s="35"/>
      <c r="O30" s="48"/>
      <c r="P30" s="35"/>
      <c r="Q30" s="35"/>
      <c r="R30" s="30"/>
      <c r="S30" s="24" t="e">
        <v>#REF!</v>
      </c>
      <c r="T30" s="37"/>
      <c r="U30" s="24" t="e">
        <v>#REF!</v>
      </c>
      <c r="V30" s="37"/>
      <c r="W30" s="37"/>
      <c r="X30" s="37"/>
      <c r="Y30" s="37"/>
      <c r="Z30" s="37"/>
      <c r="AA30" s="37"/>
    </row>
    <row r="31" spans="1:27" s="38" customFormat="1" ht="15.75">
      <c r="A31" s="40"/>
      <c r="B31" s="39" t="s">
        <v>37</v>
      </c>
      <c r="C31" s="41"/>
      <c r="D31" s="42"/>
      <c r="E31" s="42"/>
      <c r="F31" s="43"/>
      <c r="G31" s="42"/>
      <c r="H31" s="44"/>
      <c r="I31" s="42"/>
      <c r="J31" s="45"/>
      <c r="K31" s="36"/>
      <c r="L31" s="36"/>
      <c r="M31" s="36"/>
      <c r="N31" s="36"/>
      <c r="O31" s="36"/>
      <c r="P31" s="35"/>
      <c r="Q31" s="35"/>
      <c r="R31" s="30"/>
      <c r="S31" s="37"/>
      <c r="T31" s="37"/>
      <c r="U31" s="24" t="e">
        <v>#REF!</v>
      </c>
      <c r="V31" s="37"/>
      <c r="W31" s="37"/>
      <c r="X31" s="37"/>
      <c r="Y31" s="37"/>
      <c r="Z31" s="37"/>
      <c r="AA31" s="37"/>
    </row>
    <row r="32" spans="1:27" s="27" customFormat="1" ht="15.75">
      <c r="A32" s="40"/>
      <c r="B32" s="39" t="s">
        <v>39</v>
      </c>
      <c r="C32" s="30"/>
      <c r="D32" s="42"/>
      <c r="E32" s="42"/>
      <c r="F32" s="43"/>
      <c r="G32" s="42"/>
      <c r="H32" s="44"/>
      <c r="I32" s="42"/>
      <c r="J32" s="34"/>
      <c r="K32" s="36"/>
      <c r="L32" s="36"/>
      <c r="M32" s="36"/>
      <c r="N32" s="36"/>
      <c r="O32" s="36"/>
      <c r="P32" s="36"/>
      <c r="Q32" s="36"/>
      <c r="R32" s="41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27" customFormat="1" ht="32.25" customHeight="1">
      <c r="A33" s="40" t="s">
        <v>13</v>
      </c>
      <c r="B33" s="39" t="s">
        <v>38</v>
      </c>
      <c r="C33" s="30"/>
      <c r="D33" s="42"/>
      <c r="E33" s="42"/>
      <c r="F33" s="43"/>
      <c r="G33" s="42"/>
      <c r="H33" s="44"/>
      <c r="I33" s="42"/>
      <c r="J33" s="34"/>
      <c r="K33" s="36">
        <f>K34+K45</f>
        <v>274143.15000000002</v>
      </c>
      <c r="L33" s="36">
        <f>L34+L45</f>
        <v>17433.517</v>
      </c>
      <c r="M33" s="36">
        <f>M34+M45</f>
        <v>0</v>
      </c>
      <c r="N33" s="36">
        <f>N34+N45</f>
        <v>4805</v>
      </c>
      <c r="O33" s="36">
        <f>O34+O45+O80</f>
        <v>0</v>
      </c>
      <c r="P33" s="36"/>
      <c r="Q33" s="36"/>
      <c r="R33" s="41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27" customFormat="1" ht="23.25" customHeight="1">
      <c r="A34" s="40" t="s">
        <v>40</v>
      </c>
      <c r="B34" s="39" t="s">
        <v>41</v>
      </c>
      <c r="C34" s="44"/>
      <c r="D34" s="42"/>
      <c r="E34" s="42"/>
      <c r="F34" s="43"/>
      <c r="G34" s="42"/>
      <c r="H34" s="44"/>
      <c r="I34" s="42"/>
      <c r="J34" s="34"/>
      <c r="K34" s="36">
        <f>K35+K37+K38+K39+K40+K41+K42+K43+K44</f>
        <v>12628.517</v>
      </c>
      <c r="L34" s="36">
        <f>L35+L37+L38+L39+L40+L41+L42+L43+L44</f>
        <v>12628.517</v>
      </c>
      <c r="M34" s="36">
        <f>M35+M37+M38+M39+M40+M41+M42+M43+M44</f>
        <v>0</v>
      </c>
      <c r="N34" s="36">
        <f>N35+N37+N38+N39+N40+N41+N42+N43+N44</f>
        <v>0</v>
      </c>
      <c r="O34" s="36">
        <f>O35+O37+O38+O39+O40+O41+O42+O43+O44</f>
        <v>0</v>
      </c>
      <c r="P34" s="36"/>
      <c r="Q34" s="36"/>
      <c r="R34" s="41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27" customFormat="1" ht="15.75">
      <c r="A35" s="40" t="s">
        <v>42</v>
      </c>
      <c r="B35" s="39" t="s">
        <v>43</v>
      </c>
      <c r="C35" s="44"/>
      <c r="D35" s="42"/>
      <c r="E35" s="42"/>
      <c r="F35" s="43"/>
      <c r="G35" s="42"/>
      <c r="H35" s="44"/>
      <c r="I35" s="42"/>
      <c r="J35" s="34"/>
      <c r="K35" s="36">
        <f t="shared" ref="K35:Q35" si="1">K36</f>
        <v>12628.517</v>
      </c>
      <c r="L35" s="36">
        <f t="shared" si="1"/>
        <v>12628.517</v>
      </c>
      <c r="M35" s="36">
        <f t="shared" si="1"/>
        <v>0</v>
      </c>
      <c r="N35" s="36">
        <f t="shared" si="1"/>
        <v>0</v>
      </c>
      <c r="O35" s="36">
        <f t="shared" si="1"/>
        <v>0</v>
      </c>
      <c r="P35" s="36">
        <f t="shared" si="1"/>
        <v>0</v>
      </c>
      <c r="Q35" s="36">
        <f t="shared" si="1"/>
        <v>0</v>
      </c>
      <c r="R35" s="41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38" customFormat="1" ht="78.75">
      <c r="A36" s="28">
        <v>1</v>
      </c>
      <c r="B36" s="29" t="s">
        <v>197</v>
      </c>
      <c r="C36" s="35"/>
      <c r="D36" s="35"/>
      <c r="E36" s="60"/>
      <c r="F36" s="48"/>
      <c r="G36" s="35"/>
      <c r="H36" s="35"/>
      <c r="I36" s="35" t="s">
        <v>109</v>
      </c>
      <c r="J36" s="30" t="s">
        <v>198</v>
      </c>
      <c r="K36" s="35">
        <f>L36</f>
        <v>12628.517</v>
      </c>
      <c r="L36" s="35">
        <v>12628.517</v>
      </c>
      <c r="M36" s="35"/>
      <c r="N36" s="35"/>
      <c r="O36" s="35"/>
      <c r="P36" s="35"/>
      <c r="Q36" s="35"/>
      <c r="R36" s="30" t="s">
        <v>118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27" customFormat="1" ht="15.75">
      <c r="A37" s="40" t="s">
        <v>44</v>
      </c>
      <c r="B37" s="39" t="s">
        <v>45</v>
      </c>
      <c r="C37" s="44"/>
      <c r="D37" s="42"/>
      <c r="E37" s="42"/>
      <c r="F37" s="43"/>
      <c r="G37" s="42"/>
      <c r="H37" s="44"/>
      <c r="I37" s="42"/>
      <c r="J37" s="34"/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41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27" customFormat="1" ht="25.5" customHeight="1">
      <c r="A38" s="40" t="s">
        <v>46</v>
      </c>
      <c r="B38" s="39" t="s">
        <v>47</v>
      </c>
      <c r="C38" s="44"/>
      <c r="D38" s="42"/>
      <c r="E38" s="42"/>
      <c r="F38" s="43"/>
      <c r="G38" s="42"/>
      <c r="H38" s="44"/>
      <c r="I38" s="42"/>
      <c r="J38" s="34"/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/>
      <c r="Q38" s="51"/>
      <c r="R38" s="51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8" customFormat="1" ht="15.75">
      <c r="A39" s="40" t="s">
        <v>48</v>
      </c>
      <c r="B39" s="39" t="s">
        <v>49</v>
      </c>
      <c r="C39" s="44"/>
      <c r="D39" s="42"/>
      <c r="E39" s="42"/>
      <c r="F39" s="43"/>
      <c r="G39" s="42"/>
      <c r="H39" s="44"/>
      <c r="I39" s="42"/>
      <c r="J39" s="34"/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8" customFormat="1" ht="15.75">
      <c r="A40" s="40" t="s">
        <v>50</v>
      </c>
      <c r="B40" s="39" t="s">
        <v>51</v>
      </c>
      <c r="C40" s="30"/>
      <c r="D40" s="42"/>
      <c r="E40" s="34"/>
      <c r="F40" s="32"/>
      <c r="G40" s="30"/>
      <c r="H40" s="33"/>
      <c r="I40" s="30"/>
      <c r="J40" s="41"/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8" customFormat="1" ht="31.5">
      <c r="A41" s="40" t="s">
        <v>54</v>
      </c>
      <c r="B41" s="39" t="s">
        <v>55</v>
      </c>
      <c r="C41" s="45"/>
      <c r="D41" s="41"/>
      <c r="E41" s="45"/>
      <c r="F41" s="43"/>
      <c r="G41" s="42"/>
      <c r="H41" s="44"/>
      <c r="I41" s="53"/>
      <c r="J41" s="34"/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/>
      <c r="Q41" s="51"/>
      <c r="R41" s="51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8" customFormat="1" ht="15.75">
      <c r="A42" s="40" t="s">
        <v>56</v>
      </c>
      <c r="B42" s="54" t="s">
        <v>57</v>
      </c>
      <c r="C42" s="31"/>
      <c r="D42" s="30"/>
      <c r="E42" s="34"/>
      <c r="F42" s="55"/>
      <c r="G42" s="30"/>
      <c r="H42" s="56"/>
      <c r="I42" s="30"/>
      <c r="J42" s="30"/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/>
      <c r="Q42" s="57"/>
      <c r="R42" s="30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8" customFormat="1" ht="15.75">
      <c r="A43" s="40" t="s">
        <v>58</v>
      </c>
      <c r="B43" s="54" t="s">
        <v>59</v>
      </c>
      <c r="C43" s="31"/>
      <c r="D43" s="30"/>
      <c r="E43" s="34"/>
      <c r="F43" s="55"/>
      <c r="G43" s="30"/>
      <c r="H43" s="56"/>
      <c r="I43" s="30"/>
      <c r="J43" s="30"/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/>
      <c r="Q43" s="58"/>
      <c r="R43" s="30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27" customFormat="1" ht="15.75">
      <c r="A44" s="40" t="s">
        <v>60</v>
      </c>
      <c r="B44" s="54" t="s">
        <v>61</v>
      </c>
      <c r="C44" s="31"/>
      <c r="D44" s="30"/>
      <c r="E44" s="34"/>
      <c r="F44" s="55"/>
      <c r="G44" s="30"/>
      <c r="H44" s="56"/>
      <c r="I44" s="30"/>
      <c r="J44" s="30"/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38" customFormat="1" ht="42.75">
      <c r="A45" s="40" t="s">
        <v>62</v>
      </c>
      <c r="B45" s="59" t="s">
        <v>63</v>
      </c>
      <c r="C45" s="44"/>
      <c r="D45" s="42"/>
      <c r="E45" s="60"/>
      <c r="F45" s="43"/>
      <c r="G45" s="42"/>
      <c r="H45" s="44"/>
      <c r="I45" s="53"/>
      <c r="J45" s="34"/>
      <c r="K45" s="36">
        <f>K46+K51+K54+K57+K61+K67+K70+K73+K76</f>
        <v>261514.633</v>
      </c>
      <c r="L45" s="36">
        <f>L46+L51+L54+L57+L61+L67+L70+L73+L76</f>
        <v>4805</v>
      </c>
      <c r="M45" s="36">
        <f>M46+M51+M54+M57+M61+M67+M70+M73+M76</f>
        <v>0</v>
      </c>
      <c r="N45" s="36">
        <f>N46+N51+N54+N57+N61+N67+N70+N73+N76</f>
        <v>4805</v>
      </c>
      <c r="O45" s="36">
        <f>O46+O51+O54+O57+O61+O67+O70+O73+O76</f>
        <v>0</v>
      </c>
      <c r="P45" s="36"/>
      <c r="Q45" s="36"/>
      <c r="R45" s="30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8" customFormat="1" ht="15.75">
      <c r="A46" s="40" t="s">
        <v>42</v>
      </c>
      <c r="B46" s="59" t="s">
        <v>43</v>
      </c>
      <c r="C46" s="44"/>
      <c r="D46" s="42"/>
      <c r="E46" s="60"/>
      <c r="F46" s="43"/>
      <c r="G46" s="42"/>
      <c r="H46" s="44"/>
      <c r="I46" s="53"/>
      <c r="J46" s="34"/>
      <c r="K46" s="36">
        <f t="shared" ref="K46:Q46" si="2">K47+K49</f>
        <v>7514.6329999999998</v>
      </c>
      <c r="L46" s="36">
        <f t="shared" si="2"/>
        <v>4805</v>
      </c>
      <c r="M46" s="36">
        <f t="shared" si="2"/>
        <v>0</v>
      </c>
      <c r="N46" s="36">
        <f t="shared" si="2"/>
        <v>4805</v>
      </c>
      <c r="O46" s="36">
        <f t="shared" si="2"/>
        <v>0</v>
      </c>
      <c r="P46" s="36">
        <f t="shared" si="2"/>
        <v>0</v>
      </c>
      <c r="Q46" s="36">
        <f t="shared" si="2"/>
        <v>0</v>
      </c>
      <c r="R46" s="30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8" customFormat="1" ht="15.75">
      <c r="A47" s="40"/>
      <c r="B47" s="39" t="s">
        <v>64</v>
      </c>
      <c r="C47" s="44"/>
      <c r="D47" s="42"/>
      <c r="E47" s="60"/>
      <c r="F47" s="43"/>
      <c r="G47" s="42"/>
      <c r="H47" s="44"/>
      <c r="I47" s="53"/>
      <c r="J47" s="34"/>
      <c r="K47" s="36">
        <f>K48</f>
        <v>7514.6329999999998</v>
      </c>
      <c r="L47" s="36">
        <f t="shared" ref="L47:Q47" si="3">L48</f>
        <v>4805</v>
      </c>
      <c r="M47" s="36">
        <f t="shared" si="3"/>
        <v>0</v>
      </c>
      <c r="N47" s="36">
        <f t="shared" si="3"/>
        <v>4805</v>
      </c>
      <c r="O47" s="36">
        <f t="shared" si="3"/>
        <v>0</v>
      </c>
      <c r="P47" s="36">
        <f t="shared" si="3"/>
        <v>0</v>
      </c>
      <c r="Q47" s="36">
        <f t="shared" si="3"/>
        <v>0</v>
      </c>
      <c r="R47" s="30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8" customFormat="1" ht="107.25" customHeight="1">
      <c r="A48" s="28">
        <v>2</v>
      </c>
      <c r="B48" s="29" t="s">
        <v>116</v>
      </c>
      <c r="C48" s="35" t="s">
        <v>106</v>
      </c>
      <c r="D48" s="35" t="s">
        <v>117</v>
      </c>
      <c r="E48" s="332" t="s">
        <v>90</v>
      </c>
      <c r="F48" s="48">
        <v>0</v>
      </c>
      <c r="G48" s="35"/>
      <c r="H48" s="35"/>
      <c r="I48" s="35" t="s">
        <v>109</v>
      </c>
      <c r="J48" s="30" t="s">
        <v>110</v>
      </c>
      <c r="K48" s="35">
        <v>7514.6329999999998</v>
      </c>
      <c r="L48" s="35">
        <v>4805</v>
      </c>
      <c r="M48" s="35"/>
      <c r="N48" s="35">
        <v>4805</v>
      </c>
      <c r="O48" s="35"/>
      <c r="P48" s="35"/>
      <c r="Q48" s="35"/>
      <c r="R48" s="30" t="s">
        <v>118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38" customFormat="1" ht="15.75" hidden="1">
      <c r="A49" s="40"/>
      <c r="B49" s="39" t="s">
        <v>65</v>
      </c>
      <c r="C49" s="44"/>
      <c r="D49" s="42"/>
      <c r="E49" s="60"/>
      <c r="F49" s="43"/>
      <c r="G49" s="42"/>
      <c r="H49" s="44"/>
      <c r="I49" s="53"/>
      <c r="J49" s="34"/>
      <c r="K49" s="36">
        <f t="shared" ref="K49:Q49" si="4">K50</f>
        <v>0</v>
      </c>
      <c r="L49" s="36">
        <f t="shared" si="4"/>
        <v>0</v>
      </c>
      <c r="M49" s="36">
        <f t="shared" si="4"/>
        <v>0</v>
      </c>
      <c r="N49" s="36">
        <f t="shared" si="4"/>
        <v>0</v>
      </c>
      <c r="O49" s="36">
        <f t="shared" si="4"/>
        <v>0</v>
      </c>
      <c r="P49" s="36">
        <f t="shared" si="4"/>
        <v>0</v>
      </c>
      <c r="Q49" s="36">
        <f t="shared" si="4"/>
        <v>0</v>
      </c>
      <c r="R49" s="30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38" customFormat="1" ht="15.75" hidden="1">
      <c r="A50" s="28"/>
      <c r="B50" s="29"/>
      <c r="C50" s="35"/>
      <c r="D50" s="35"/>
      <c r="E50" s="60"/>
      <c r="F50" s="48"/>
      <c r="G50" s="35"/>
      <c r="H50" s="35"/>
      <c r="I50" s="35"/>
      <c r="J50" s="30"/>
      <c r="K50" s="35"/>
      <c r="L50" s="35"/>
      <c r="M50" s="35"/>
      <c r="N50" s="35"/>
      <c r="O50" s="35"/>
      <c r="P50" s="35"/>
      <c r="Q50" s="35"/>
      <c r="R50" s="30"/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38" customFormat="1" ht="15.75">
      <c r="A51" s="40" t="s">
        <v>44</v>
      </c>
      <c r="B51" s="59" t="s">
        <v>45</v>
      </c>
      <c r="C51" s="44"/>
      <c r="D51" s="42"/>
      <c r="E51" s="60"/>
      <c r="F51" s="43"/>
      <c r="G51" s="42"/>
      <c r="H51" s="44"/>
      <c r="I51" s="53"/>
      <c r="J51" s="34"/>
      <c r="K51" s="36">
        <f t="shared" ref="K51:Q51" si="5">K52+K53</f>
        <v>0</v>
      </c>
      <c r="L51" s="36">
        <f t="shared" si="5"/>
        <v>0</v>
      </c>
      <c r="M51" s="36">
        <f t="shared" si="5"/>
        <v>0</v>
      </c>
      <c r="N51" s="36">
        <f t="shared" si="5"/>
        <v>0</v>
      </c>
      <c r="O51" s="36">
        <f t="shared" si="5"/>
        <v>0</v>
      </c>
      <c r="P51" s="36">
        <f t="shared" si="5"/>
        <v>0</v>
      </c>
      <c r="Q51" s="36">
        <f t="shared" si="5"/>
        <v>0</v>
      </c>
      <c r="R51" s="30"/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38" customFormat="1" ht="15.75" hidden="1">
      <c r="A52" s="40"/>
      <c r="B52" s="39" t="s">
        <v>64</v>
      </c>
      <c r="C52" s="44"/>
      <c r="D52" s="42"/>
      <c r="E52" s="60"/>
      <c r="F52" s="43"/>
      <c r="G52" s="42"/>
      <c r="H52" s="44"/>
      <c r="I52" s="53"/>
      <c r="J52" s="34"/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0"/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38" customFormat="1" ht="15.75" hidden="1">
      <c r="A53" s="40"/>
      <c r="B53" s="39" t="s">
        <v>65</v>
      </c>
      <c r="C53" s="44"/>
      <c r="D53" s="42"/>
      <c r="E53" s="60"/>
      <c r="F53" s="43"/>
      <c r="G53" s="42"/>
      <c r="H53" s="44"/>
      <c r="I53" s="53"/>
      <c r="J53" s="34"/>
      <c r="K53" s="36"/>
      <c r="L53" s="36"/>
      <c r="M53" s="36"/>
      <c r="N53" s="36"/>
      <c r="O53" s="36"/>
      <c r="P53" s="36"/>
      <c r="Q53" s="36"/>
      <c r="R53" s="30"/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38" customFormat="1" ht="15.75">
      <c r="A54" s="40" t="s">
        <v>46</v>
      </c>
      <c r="B54" s="59" t="s">
        <v>47</v>
      </c>
      <c r="C54" s="44"/>
      <c r="D54" s="42"/>
      <c r="E54" s="60"/>
      <c r="F54" s="43"/>
      <c r="G54" s="42"/>
      <c r="H54" s="44"/>
      <c r="I54" s="53"/>
      <c r="J54" s="34"/>
      <c r="K54" s="36">
        <f>K55+K56</f>
        <v>0</v>
      </c>
      <c r="L54" s="36">
        <f>L55+L56</f>
        <v>0</v>
      </c>
      <c r="M54" s="36">
        <f>M55+M56</f>
        <v>0</v>
      </c>
      <c r="N54" s="36">
        <f>N55+N56</f>
        <v>0</v>
      </c>
      <c r="O54" s="36">
        <f>O55+O56</f>
        <v>0</v>
      </c>
      <c r="P54" s="36"/>
      <c r="Q54" s="36"/>
      <c r="R54" s="30"/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8" customFormat="1" ht="15.75" hidden="1">
      <c r="A55" s="40"/>
      <c r="B55" s="39" t="s">
        <v>64</v>
      </c>
      <c r="C55" s="44"/>
      <c r="D55" s="42"/>
      <c r="E55" s="60"/>
      <c r="F55" s="43"/>
      <c r="G55" s="42"/>
      <c r="H55" s="44"/>
      <c r="I55" s="53"/>
      <c r="J55" s="34"/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/>
      <c r="Q55" s="36"/>
      <c r="R55" s="30"/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8" customFormat="1" ht="15.75" hidden="1">
      <c r="A56" s="40"/>
      <c r="B56" s="39" t="s">
        <v>65</v>
      </c>
      <c r="C56" s="44"/>
      <c r="D56" s="42"/>
      <c r="E56" s="60"/>
      <c r="F56" s="43"/>
      <c r="G56" s="42"/>
      <c r="H56" s="44"/>
      <c r="I56" s="53"/>
      <c r="J56" s="34"/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/>
      <c r="Q56" s="36"/>
      <c r="R56" s="30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8" customFormat="1" ht="15.75">
      <c r="A57" s="40" t="s">
        <v>48</v>
      </c>
      <c r="B57" s="39" t="s">
        <v>49</v>
      </c>
      <c r="C57" s="33"/>
      <c r="D57" s="44"/>
      <c r="E57" s="63"/>
      <c r="F57" s="43"/>
      <c r="G57" s="44"/>
      <c r="H57" s="64"/>
      <c r="I57" s="65"/>
      <c r="J57" s="34"/>
      <c r="K57" s="36">
        <f t="shared" ref="K57:Q57" si="6">K58+K60</f>
        <v>0</v>
      </c>
      <c r="L57" s="36">
        <f t="shared" si="6"/>
        <v>0</v>
      </c>
      <c r="M57" s="36">
        <f t="shared" si="6"/>
        <v>0</v>
      </c>
      <c r="N57" s="36">
        <f t="shared" si="6"/>
        <v>0</v>
      </c>
      <c r="O57" s="36">
        <f t="shared" si="6"/>
        <v>0</v>
      </c>
      <c r="P57" s="36">
        <f t="shared" si="6"/>
        <v>0</v>
      </c>
      <c r="Q57" s="36">
        <f t="shared" si="6"/>
        <v>0</v>
      </c>
      <c r="R57" s="30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8" customFormat="1" ht="15.75" hidden="1">
      <c r="A58" s="40"/>
      <c r="B58" s="39" t="s">
        <v>64</v>
      </c>
      <c r="C58" s="33"/>
      <c r="D58" s="44"/>
      <c r="E58" s="63"/>
      <c r="F58" s="43"/>
      <c r="G58" s="44"/>
      <c r="H58" s="64"/>
      <c r="I58" s="65"/>
      <c r="J58" s="34"/>
      <c r="K58" s="36">
        <f t="shared" ref="K58:R58" si="7">SUM(K59)</f>
        <v>0</v>
      </c>
      <c r="L58" s="36">
        <f t="shared" si="7"/>
        <v>0</v>
      </c>
      <c r="M58" s="36">
        <f t="shared" si="7"/>
        <v>0</v>
      </c>
      <c r="N58" s="36">
        <f t="shared" si="7"/>
        <v>0</v>
      </c>
      <c r="O58" s="36">
        <f t="shared" si="7"/>
        <v>0</v>
      </c>
      <c r="P58" s="36">
        <f t="shared" si="7"/>
        <v>0</v>
      </c>
      <c r="Q58" s="36">
        <f t="shared" si="7"/>
        <v>0</v>
      </c>
      <c r="R58" s="36">
        <f t="shared" si="7"/>
        <v>0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8" customFormat="1" ht="15.75" hidden="1">
      <c r="A59" s="49"/>
      <c r="B59" s="29"/>
      <c r="C59" s="30"/>
      <c r="D59" s="35"/>
      <c r="E59" s="144"/>
      <c r="F59" s="48"/>
      <c r="G59" s="35"/>
      <c r="H59" s="35"/>
      <c r="I59" s="35"/>
      <c r="J59" s="30"/>
      <c r="K59" s="35"/>
      <c r="L59" s="35"/>
      <c r="M59" s="35"/>
      <c r="N59" s="35"/>
      <c r="O59" s="35"/>
      <c r="P59" s="35"/>
      <c r="Q59" s="35"/>
      <c r="R59" s="33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8" customFormat="1" ht="15" hidden="1" customHeight="1">
      <c r="A60" s="40"/>
      <c r="B60" s="39" t="s">
        <v>65</v>
      </c>
      <c r="C60" s="33"/>
      <c r="D60" s="44"/>
      <c r="E60" s="63"/>
      <c r="F60" s="43"/>
      <c r="G60" s="44"/>
      <c r="H60" s="64"/>
      <c r="I60" s="65"/>
      <c r="J60" s="34"/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0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8" customFormat="1" ht="15.75">
      <c r="A61" s="40" t="s">
        <v>50</v>
      </c>
      <c r="B61" s="39" t="s">
        <v>51</v>
      </c>
      <c r="C61" s="44"/>
      <c r="D61" s="42"/>
      <c r="E61" s="60"/>
      <c r="F61" s="43"/>
      <c r="G61" s="42"/>
      <c r="H61" s="44"/>
      <c r="I61" s="53"/>
      <c r="J61" s="34"/>
      <c r="K61" s="36">
        <f>K62+K65</f>
        <v>254000</v>
      </c>
      <c r="L61" s="36">
        <f t="shared" ref="L61:Q61" si="8">L62+L65</f>
        <v>0</v>
      </c>
      <c r="M61" s="36">
        <f t="shared" si="8"/>
        <v>0</v>
      </c>
      <c r="N61" s="36">
        <f t="shared" si="8"/>
        <v>0</v>
      </c>
      <c r="O61" s="36">
        <f t="shared" si="8"/>
        <v>0</v>
      </c>
      <c r="P61" s="36">
        <f t="shared" si="8"/>
        <v>0</v>
      </c>
      <c r="Q61" s="36">
        <f t="shared" si="8"/>
        <v>0</v>
      </c>
      <c r="R61" s="30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8" customFormat="1" ht="15.75">
      <c r="A62" s="40"/>
      <c r="B62" s="39" t="s">
        <v>77</v>
      </c>
      <c r="C62" s="44"/>
      <c r="D62" s="42"/>
      <c r="E62" s="60"/>
      <c r="F62" s="43"/>
      <c r="G62" s="42"/>
      <c r="H62" s="44"/>
      <c r="I62" s="53"/>
      <c r="J62" s="30"/>
      <c r="K62" s="36">
        <f>SUM(K63:K64)</f>
        <v>254000</v>
      </c>
      <c r="L62" s="36">
        <f t="shared" ref="L62:Q62" si="9">SUM(L63:L64)</f>
        <v>0</v>
      </c>
      <c r="M62" s="36">
        <f t="shared" si="9"/>
        <v>0</v>
      </c>
      <c r="N62" s="36">
        <f t="shared" si="9"/>
        <v>0</v>
      </c>
      <c r="O62" s="36">
        <f t="shared" si="9"/>
        <v>0</v>
      </c>
      <c r="P62" s="36">
        <f t="shared" si="9"/>
        <v>0</v>
      </c>
      <c r="Q62" s="36">
        <f t="shared" si="9"/>
        <v>0</v>
      </c>
      <c r="R62" s="36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8" customFormat="1" ht="63">
      <c r="A63" s="28">
        <v>3</v>
      </c>
      <c r="B63" s="333" t="s">
        <v>120</v>
      </c>
      <c r="C63" s="30"/>
      <c r="D63" s="35"/>
      <c r="E63" s="30"/>
      <c r="F63" s="334"/>
      <c r="G63" s="335">
        <v>292</v>
      </c>
      <c r="H63" s="35"/>
      <c r="I63" s="35"/>
      <c r="J63" s="19" t="s">
        <v>122</v>
      </c>
      <c r="K63" s="336">
        <v>146000</v>
      </c>
      <c r="L63" s="335"/>
      <c r="M63" s="49"/>
      <c r="N63" s="49"/>
      <c r="O63" s="35"/>
      <c r="P63" s="35"/>
      <c r="Q63" s="35"/>
      <c r="R63" s="77" t="s">
        <v>118</v>
      </c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8" customFormat="1" ht="101.25" customHeight="1">
      <c r="A64" s="28">
        <v>4</v>
      </c>
      <c r="B64" s="333" t="s">
        <v>121</v>
      </c>
      <c r="C64" s="30"/>
      <c r="D64" s="35"/>
      <c r="E64" s="30"/>
      <c r="F64" s="334"/>
      <c r="G64" s="335">
        <v>292</v>
      </c>
      <c r="H64" s="35"/>
      <c r="I64" s="35"/>
      <c r="J64" s="19" t="s">
        <v>127</v>
      </c>
      <c r="K64" s="336">
        <v>108000</v>
      </c>
      <c r="L64" s="335"/>
      <c r="M64" s="49"/>
      <c r="N64" s="49"/>
      <c r="O64" s="35"/>
      <c r="P64" s="35"/>
      <c r="Q64" s="35"/>
      <c r="R64" s="77" t="s">
        <v>118</v>
      </c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27" customFormat="1" ht="15.75" hidden="1">
      <c r="A65" s="40"/>
      <c r="B65" s="39" t="s">
        <v>65</v>
      </c>
      <c r="C65" s="44"/>
      <c r="D65" s="41"/>
      <c r="E65" s="34"/>
      <c r="F65" s="32"/>
      <c r="G65" s="41"/>
      <c r="H65" s="44"/>
      <c r="I65" s="30"/>
      <c r="J65" s="36"/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26"/>
      <c r="T65" s="26"/>
      <c r="U65" s="26"/>
      <c r="V65" s="26"/>
      <c r="W65" s="26"/>
      <c r="X65" s="26"/>
      <c r="Y65" s="26"/>
      <c r="Z65" s="26"/>
      <c r="AA65" s="26"/>
    </row>
    <row r="66" spans="1:27" s="27" customFormat="1" ht="15.75" hidden="1">
      <c r="A66" s="40"/>
      <c r="B66" s="39"/>
      <c r="C66" s="44"/>
      <c r="D66" s="41"/>
      <c r="E66" s="34"/>
      <c r="F66" s="32"/>
      <c r="G66" s="41"/>
      <c r="H66" s="44"/>
      <c r="I66" s="30"/>
      <c r="J66" s="36"/>
      <c r="K66" s="36"/>
      <c r="L66" s="36"/>
      <c r="M66" s="36"/>
      <c r="N66" s="36"/>
      <c r="O66" s="36"/>
      <c r="P66" s="36"/>
      <c r="Q66" s="36"/>
      <c r="R66" s="3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s="38" customFormat="1" ht="31.5">
      <c r="A67" s="67" t="s">
        <v>54</v>
      </c>
      <c r="B67" s="39" t="s">
        <v>55</v>
      </c>
      <c r="C67" s="44"/>
      <c r="D67" s="39"/>
      <c r="E67" s="63"/>
      <c r="F67" s="39"/>
      <c r="G67" s="44"/>
      <c r="H67" s="39"/>
      <c r="I67" s="36">
        <f t="shared" ref="I67:N67" si="10">I68+I69</f>
        <v>0</v>
      </c>
      <c r="J67" s="36">
        <f t="shared" si="10"/>
        <v>0</v>
      </c>
      <c r="K67" s="36">
        <f t="shared" si="10"/>
        <v>0</v>
      </c>
      <c r="L67" s="36">
        <f t="shared" si="10"/>
        <v>0</v>
      </c>
      <c r="M67" s="36">
        <f t="shared" si="10"/>
        <v>0</v>
      </c>
      <c r="N67" s="36">
        <f t="shared" si="10"/>
        <v>0</v>
      </c>
      <c r="O67" s="36">
        <f>O68+O69</f>
        <v>0</v>
      </c>
      <c r="P67" s="36"/>
      <c r="Q67" s="36"/>
      <c r="R67" s="33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38" customFormat="1" ht="15.75" hidden="1">
      <c r="A68" s="67"/>
      <c r="B68" s="39" t="s">
        <v>76</v>
      </c>
      <c r="C68" s="44"/>
      <c r="D68" s="39"/>
      <c r="E68" s="63"/>
      <c r="F68" s="39"/>
      <c r="G68" s="44"/>
      <c r="H68" s="39"/>
      <c r="I68" s="65"/>
      <c r="J68" s="30"/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37"/>
      <c r="T68" s="37"/>
      <c r="U68" s="37"/>
      <c r="V68" s="37"/>
      <c r="W68" s="37"/>
      <c r="X68" s="37"/>
      <c r="Y68" s="37"/>
      <c r="Z68" s="37"/>
      <c r="AA68" s="37"/>
    </row>
    <row r="69" spans="1:27" s="38" customFormat="1" ht="15.75" hidden="1">
      <c r="A69" s="67"/>
      <c r="B69" s="39" t="s">
        <v>68</v>
      </c>
      <c r="C69" s="41"/>
      <c r="D69" s="36"/>
      <c r="E69" s="36"/>
      <c r="F69" s="36"/>
      <c r="G69" s="36"/>
      <c r="H69" s="36"/>
      <c r="I69" s="36"/>
      <c r="J69" s="36"/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7"/>
      <c r="T69" s="37"/>
      <c r="U69" s="37"/>
      <c r="V69" s="37"/>
      <c r="W69" s="37"/>
      <c r="X69" s="37"/>
      <c r="Y69" s="37"/>
      <c r="Z69" s="37"/>
      <c r="AA69" s="37"/>
    </row>
    <row r="70" spans="1:27" s="27" customFormat="1" ht="15.75">
      <c r="A70" s="40" t="s">
        <v>56</v>
      </c>
      <c r="B70" s="39" t="s">
        <v>57</v>
      </c>
      <c r="C70" s="44"/>
      <c r="D70" s="44"/>
      <c r="E70" s="44"/>
      <c r="F70" s="44"/>
      <c r="G70" s="44"/>
      <c r="H70" s="44"/>
      <c r="I70" s="44"/>
      <c r="J70" s="41"/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/>
      <c r="Q70" s="36"/>
      <c r="R70" s="41"/>
      <c r="S70" s="26"/>
      <c r="T70" s="26"/>
      <c r="U70" s="26"/>
      <c r="V70" s="26"/>
      <c r="W70" s="26"/>
      <c r="X70" s="26"/>
      <c r="Y70" s="26"/>
      <c r="Z70" s="26"/>
      <c r="AA70" s="26"/>
    </row>
    <row r="71" spans="1:27" s="27" customFormat="1" ht="15.75" hidden="1">
      <c r="A71" s="40"/>
      <c r="B71" s="39" t="s">
        <v>76</v>
      </c>
      <c r="C71" s="44"/>
      <c r="D71" s="44"/>
      <c r="E71" s="44"/>
      <c r="F71" s="44"/>
      <c r="G71" s="44"/>
      <c r="H71" s="44"/>
      <c r="I71" s="44"/>
      <c r="J71" s="41"/>
      <c r="K71" s="36"/>
      <c r="L71" s="36"/>
      <c r="M71" s="36"/>
      <c r="N71" s="36"/>
      <c r="O71" s="36"/>
      <c r="P71" s="36"/>
      <c r="Q71" s="36"/>
      <c r="R71" s="41"/>
      <c r="S71" s="26"/>
      <c r="T71" s="26"/>
      <c r="U71" s="26"/>
      <c r="V71" s="26"/>
      <c r="W71" s="26"/>
      <c r="X71" s="26"/>
      <c r="Y71" s="26"/>
      <c r="Z71" s="26"/>
      <c r="AA71" s="26"/>
    </row>
    <row r="72" spans="1:27" s="27" customFormat="1" ht="15.75" hidden="1">
      <c r="A72" s="40"/>
      <c r="B72" s="39" t="s">
        <v>68</v>
      </c>
      <c r="C72" s="44"/>
      <c r="D72" s="44"/>
      <c r="E72" s="44"/>
      <c r="F72" s="44"/>
      <c r="G72" s="44"/>
      <c r="H72" s="44"/>
      <c r="I72" s="44"/>
      <c r="J72" s="41"/>
      <c r="K72" s="36"/>
      <c r="L72" s="36"/>
      <c r="M72" s="36"/>
      <c r="N72" s="36"/>
      <c r="O72" s="36"/>
      <c r="P72" s="36"/>
      <c r="Q72" s="36"/>
      <c r="R72" s="41"/>
      <c r="S72" s="26"/>
      <c r="T72" s="26"/>
      <c r="U72" s="26"/>
      <c r="V72" s="26"/>
      <c r="W72" s="26"/>
      <c r="X72" s="26"/>
      <c r="Y72" s="26"/>
      <c r="Z72" s="26"/>
      <c r="AA72" s="26"/>
    </row>
    <row r="73" spans="1:27" s="27" customFormat="1" ht="21" customHeight="1">
      <c r="A73" s="40" t="s">
        <v>58</v>
      </c>
      <c r="B73" s="39" t="s">
        <v>200</v>
      </c>
      <c r="C73" s="44"/>
      <c r="D73" s="44"/>
      <c r="E73" s="44"/>
      <c r="F73" s="44"/>
      <c r="G73" s="44"/>
      <c r="H73" s="44"/>
      <c r="I73" s="44"/>
      <c r="J73" s="41"/>
      <c r="K73" s="36"/>
      <c r="L73" s="36"/>
      <c r="M73" s="71"/>
      <c r="N73" s="36"/>
      <c r="O73" s="36"/>
      <c r="P73" s="36"/>
      <c r="Q73" s="36"/>
      <c r="R73" s="41"/>
      <c r="S73" s="26"/>
      <c r="T73" s="26"/>
      <c r="U73" s="26"/>
      <c r="V73" s="26"/>
      <c r="W73" s="26"/>
      <c r="X73" s="26"/>
      <c r="Y73" s="26"/>
      <c r="Z73" s="26"/>
      <c r="AA73" s="26"/>
    </row>
    <row r="74" spans="1:27" s="27" customFormat="1" ht="15.75" hidden="1">
      <c r="A74" s="40"/>
      <c r="B74" s="39" t="s">
        <v>76</v>
      </c>
      <c r="C74" s="44"/>
      <c r="D74" s="44"/>
      <c r="E74" s="44"/>
      <c r="F74" s="44"/>
      <c r="G74" s="44"/>
      <c r="H74" s="44"/>
      <c r="I74" s="44"/>
      <c r="J74" s="41"/>
      <c r="K74" s="36"/>
      <c r="L74" s="36"/>
      <c r="M74" s="71"/>
      <c r="N74" s="36"/>
      <c r="O74" s="36"/>
      <c r="P74" s="36"/>
      <c r="Q74" s="36"/>
      <c r="R74" s="41"/>
      <c r="S74" s="26"/>
      <c r="T74" s="26"/>
      <c r="U74" s="26"/>
      <c r="V74" s="26"/>
      <c r="W74" s="26"/>
      <c r="X74" s="26"/>
      <c r="Y74" s="26"/>
      <c r="Z74" s="26"/>
      <c r="AA74" s="26"/>
    </row>
    <row r="75" spans="1:27" s="27" customFormat="1" ht="15.75" hidden="1">
      <c r="A75" s="40"/>
      <c r="B75" s="39" t="s">
        <v>68</v>
      </c>
      <c r="C75" s="44"/>
      <c r="D75" s="44"/>
      <c r="E75" s="44"/>
      <c r="F75" s="44"/>
      <c r="G75" s="44"/>
      <c r="H75" s="44"/>
      <c r="I75" s="44"/>
      <c r="J75" s="41"/>
      <c r="K75" s="36"/>
      <c r="L75" s="36"/>
      <c r="M75" s="71"/>
      <c r="N75" s="36"/>
      <c r="O75" s="36"/>
      <c r="P75" s="36"/>
      <c r="Q75" s="36"/>
      <c r="R75" s="41"/>
      <c r="S75" s="26"/>
      <c r="T75" s="26"/>
      <c r="U75" s="26"/>
      <c r="V75" s="26"/>
      <c r="W75" s="26"/>
      <c r="X75" s="26"/>
      <c r="Y75" s="26"/>
      <c r="Z75" s="26"/>
      <c r="AA75" s="26"/>
    </row>
    <row r="76" spans="1:27" s="38" customFormat="1" ht="15.75">
      <c r="A76" s="40" t="s">
        <v>60</v>
      </c>
      <c r="B76" s="39" t="s">
        <v>61</v>
      </c>
      <c r="C76" s="33"/>
      <c r="D76" s="30"/>
      <c r="E76" s="34"/>
      <c r="F76" s="32"/>
      <c r="G76" s="30"/>
      <c r="H76" s="33"/>
      <c r="I76" s="65"/>
      <c r="J76" s="34"/>
      <c r="K76" s="36">
        <f>K77+K78</f>
        <v>0</v>
      </c>
      <c r="L76" s="36">
        <f>L77+L78</f>
        <v>0</v>
      </c>
      <c r="M76" s="36">
        <f>M77+M78</f>
        <v>0</v>
      </c>
      <c r="N76" s="36">
        <f>N77+N78</f>
        <v>0</v>
      </c>
      <c r="O76" s="36">
        <f>O77+O78</f>
        <v>0</v>
      </c>
      <c r="P76" s="36"/>
      <c r="Q76" s="36"/>
      <c r="R76" s="30"/>
      <c r="S76" s="37"/>
      <c r="T76" s="37"/>
      <c r="U76" s="37"/>
      <c r="V76" s="37"/>
      <c r="W76" s="37"/>
      <c r="X76" s="37"/>
      <c r="Y76" s="37"/>
      <c r="Z76" s="37"/>
      <c r="AA76" s="37"/>
    </row>
    <row r="77" spans="1:27" s="38" customFormat="1" ht="15.75" hidden="1">
      <c r="A77" s="28"/>
      <c r="B77" s="39" t="s">
        <v>71</v>
      </c>
      <c r="C77" s="33"/>
      <c r="D77" s="30"/>
      <c r="E77" s="34"/>
      <c r="F77" s="32"/>
      <c r="G77" s="30"/>
      <c r="H77" s="33"/>
      <c r="I77" s="65"/>
      <c r="J77" s="34"/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0"/>
      <c r="S77" s="37"/>
      <c r="T77" s="37"/>
      <c r="U77" s="37"/>
      <c r="V77" s="37"/>
      <c r="W77" s="37"/>
      <c r="X77" s="37"/>
      <c r="Y77" s="37"/>
      <c r="Z77" s="37"/>
      <c r="AA77" s="37"/>
    </row>
    <row r="78" spans="1:27" s="75" customFormat="1" ht="15.75" hidden="1">
      <c r="A78" s="72"/>
      <c r="B78" s="39" t="s">
        <v>68</v>
      </c>
      <c r="C78" s="44"/>
      <c r="D78" s="39"/>
      <c r="E78" s="63"/>
      <c r="F78" s="39"/>
      <c r="G78" s="44"/>
      <c r="H78" s="39"/>
      <c r="I78" s="73"/>
      <c r="J78" s="51"/>
      <c r="K78" s="36">
        <f>K79</f>
        <v>0</v>
      </c>
      <c r="L78" s="36">
        <f>L79</f>
        <v>0</v>
      </c>
      <c r="M78" s="36">
        <f>M79</f>
        <v>0</v>
      </c>
      <c r="N78" s="36">
        <f>N79</f>
        <v>0</v>
      </c>
      <c r="O78" s="36">
        <f>O79</f>
        <v>0</v>
      </c>
      <c r="P78" s="36"/>
      <c r="Q78" s="36"/>
      <c r="R78" s="30"/>
      <c r="S78" s="74"/>
      <c r="T78" s="74"/>
      <c r="U78" s="74"/>
      <c r="V78" s="74"/>
      <c r="W78" s="74"/>
      <c r="X78" s="74"/>
      <c r="Y78" s="74"/>
      <c r="Z78" s="74"/>
      <c r="AA78" s="74"/>
    </row>
    <row r="79" spans="1:27" s="112" customFormat="1" ht="15.75" hidden="1">
      <c r="A79" s="110"/>
      <c r="B79" s="153"/>
      <c r="C79" s="33"/>
      <c r="D79" s="30"/>
      <c r="E79" s="34"/>
      <c r="F79" s="32"/>
      <c r="G79" s="30"/>
      <c r="H79" s="30"/>
      <c r="I79" s="65"/>
      <c r="J79" s="34"/>
      <c r="K79" s="35"/>
      <c r="L79" s="35"/>
      <c r="M79" s="35"/>
      <c r="N79" s="30"/>
      <c r="O79" s="35"/>
      <c r="P79" s="35"/>
      <c r="Q79" s="122"/>
      <c r="R79" s="77"/>
      <c r="S79" s="123"/>
      <c r="T79" s="30"/>
      <c r="U79" s="111"/>
      <c r="V79" s="111"/>
      <c r="W79" s="111"/>
      <c r="X79" s="111"/>
      <c r="Y79" s="111"/>
      <c r="Z79" s="111"/>
      <c r="AA79" s="111"/>
    </row>
    <row r="80" spans="1:27" s="75" customFormat="1" ht="15.75" customHeight="1">
      <c r="A80" s="78" t="s">
        <v>72</v>
      </c>
      <c r="B80" s="79" t="s">
        <v>12</v>
      </c>
      <c r="C80" s="80"/>
      <c r="D80" s="79"/>
      <c r="E80" s="79"/>
      <c r="F80" s="79"/>
      <c r="G80" s="79"/>
      <c r="H80" s="79"/>
      <c r="I80" s="79"/>
      <c r="J80" s="79"/>
      <c r="K80" s="81"/>
      <c r="L80" s="81"/>
      <c r="M80" s="81"/>
      <c r="N80" s="81"/>
      <c r="O80" s="87">
        <v>0</v>
      </c>
      <c r="P80" s="81"/>
      <c r="Q80" s="81"/>
      <c r="R80" s="82"/>
      <c r="S80" s="74"/>
      <c r="T80" s="74"/>
      <c r="U80" s="74"/>
      <c r="V80" s="74"/>
      <c r="W80" s="74"/>
      <c r="X80" s="74"/>
      <c r="Y80" s="74"/>
      <c r="Z80" s="74"/>
      <c r="AA80" s="74"/>
    </row>
    <row r="81" spans="1:27" s="75" customFormat="1" ht="15.75" customHeight="1">
      <c r="A81" s="83" t="s">
        <v>74</v>
      </c>
      <c r="B81" s="84" t="s">
        <v>37</v>
      </c>
      <c r="C81" s="85"/>
      <c r="D81" s="84"/>
      <c r="E81" s="84"/>
      <c r="F81" s="84"/>
      <c r="G81" s="84"/>
      <c r="H81" s="84"/>
      <c r="I81" s="84"/>
      <c r="J81" s="84"/>
      <c r="K81" s="86"/>
      <c r="L81" s="86"/>
      <c r="M81" s="86"/>
      <c r="N81" s="86"/>
      <c r="O81" s="256">
        <v>0</v>
      </c>
      <c r="P81" s="88"/>
      <c r="Q81" s="88"/>
      <c r="R81" s="88"/>
      <c r="S81" s="74"/>
      <c r="T81" s="74"/>
      <c r="U81" s="74"/>
      <c r="V81" s="74"/>
      <c r="W81" s="74"/>
      <c r="X81" s="74"/>
      <c r="Y81" s="74"/>
      <c r="Z81" s="74"/>
      <c r="AA81" s="74"/>
    </row>
    <row r="82" spans="1:27" s="75" customFormat="1" ht="15.75" customHeight="1">
      <c r="A82" s="90"/>
      <c r="B82" s="91"/>
      <c r="C82" s="92"/>
      <c r="D82" s="91"/>
      <c r="E82" s="91"/>
      <c r="F82" s="91"/>
      <c r="G82" s="91"/>
      <c r="H82" s="91"/>
      <c r="I82" s="91"/>
      <c r="J82" s="91"/>
      <c r="K82" s="89"/>
      <c r="L82" s="89"/>
      <c r="M82" s="89"/>
      <c r="N82" s="89"/>
      <c r="O82" s="93"/>
      <c r="P82" s="93"/>
      <c r="Q82" s="93"/>
      <c r="R82" s="92"/>
      <c r="S82" s="74"/>
      <c r="T82" s="74"/>
      <c r="U82" s="74"/>
      <c r="V82" s="74"/>
      <c r="W82" s="74"/>
      <c r="X82" s="74"/>
      <c r="Y82" s="74"/>
      <c r="Z82" s="74"/>
      <c r="AA82" s="74"/>
    </row>
    <row r="83" spans="1:27" ht="12.75">
      <c r="A83" s="94"/>
      <c r="B83" s="95"/>
      <c r="C83" s="96"/>
      <c r="D83" s="95"/>
      <c r="E83" s="95"/>
      <c r="F83" s="95"/>
      <c r="G83" s="95"/>
      <c r="H83" s="95"/>
      <c r="I83" s="95"/>
      <c r="J83" s="95"/>
      <c r="K83" s="97"/>
      <c r="L83" s="97"/>
      <c r="M83" s="97"/>
      <c r="N83" s="97"/>
      <c r="O83" s="97"/>
      <c r="P83" s="97"/>
      <c r="Q83" s="97"/>
      <c r="R83" s="98"/>
    </row>
    <row r="84" spans="1:27" ht="12.75">
      <c r="A84" s="94"/>
      <c r="B84" s="95"/>
      <c r="C84" s="96"/>
      <c r="D84" s="95"/>
      <c r="E84" s="95"/>
      <c r="F84" s="95"/>
      <c r="G84" s="95"/>
      <c r="H84" s="95"/>
      <c r="I84" s="95"/>
      <c r="J84" s="95"/>
      <c r="K84" s="97"/>
      <c r="L84" s="97"/>
      <c r="M84" s="97"/>
      <c r="N84" s="97"/>
      <c r="O84" s="97"/>
      <c r="P84" s="97"/>
      <c r="Q84" s="97"/>
      <c r="R84" s="98"/>
    </row>
    <row r="85" spans="1:27" ht="12.75">
      <c r="A85" s="94"/>
      <c r="B85" s="95"/>
      <c r="C85" s="96"/>
      <c r="D85" s="95"/>
      <c r="E85" s="95"/>
      <c r="F85" s="95"/>
      <c r="G85" s="95"/>
      <c r="H85" s="95"/>
      <c r="I85" s="95"/>
      <c r="J85" s="95"/>
      <c r="K85" s="97"/>
      <c r="L85" s="97"/>
      <c r="M85" s="97"/>
      <c r="N85" s="97"/>
      <c r="O85" s="97"/>
      <c r="P85" s="97"/>
      <c r="Q85" s="97"/>
      <c r="R85" s="98"/>
    </row>
    <row r="86" spans="1:27" ht="12.75">
      <c r="A86" s="94"/>
      <c r="B86" s="95"/>
      <c r="C86" s="96"/>
      <c r="D86" s="95"/>
      <c r="E86" s="95"/>
      <c r="F86" s="95"/>
      <c r="G86" s="95"/>
      <c r="H86" s="95"/>
      <c r="I86" s="95"/>
      <c r="J86" s="95"/>
      <c r="K86" s="97"/>
      <c r="L86" s="97"/>
      <c r="M86" s="97"/>
      <c r="N86" s="97"/>
      <c r="O86" s="97"/>
      <c r="P86" s="97"/>
      <c r="Q86" s="97"/>
      <c r="R86" s="98"/>
    </row>
    <row r="87" spans="1:27" ht="12.75">
      <c r="A87" s="94"/>
      <c r="B87" s="95"/>
      <c r="C87" s="96"/>
      <c r="D87" s="95"/>
      <c r="E87" s="95"/>
      <c r="F87" s="95"/>
      <c r="G87" s="95"/>
      <c r="H87" s="95"/>
      <c r="I87" s="95"/>
      <c r="J87" s="95"/>
      <c r="K87" s="97"/>
      <c r="L87" s="97"/>
      <c r="M87" s="97"/>
      <c r="N87" s="97"/>
      <c r="O87" s="97"/>
      <c r="P87" s="97"/>
      <c r="Q87" s="97"/>
      <c r="R87" s="98"/>
    </row>
    <row r="88" spans="1:27" s="102" customFormat="1" ht="15">
      <c r="A88" s="94"/>
      <c r="B88" s="95"/>
      <c r="C88" s="96"/>
      <c r="D88" s="95"/>
      <c r="E88" s="95"/>
      <c r="F88" s="95"/>
      <c r="G88" s="95"/>
      <c r="H88" s="95"/>
      <c r="I88" s="95"/>
      <c r="J88" s="95"/>
      <c r="K88" s="97"/>
      <c r="L88" s="97"/>
      <c r="M88" s="97"/>
      <c r="N88" s="97"/>
      <c r="O88" s="97"/>
      <c r="P88" s="97"/>
      <c r="Q88" s="97"/>
      <c r="R88" s="98"/>
      <c r="S88" s="99"/>
      <c r="T88" s="99"/>
      <c r="U88" s="99"/>
      <c r="V88" s="99"/>
      <c r="W88" s="99"/>
      <c r="X88" s="99"/>
      <c r="Y88" s="99"/>
      <c r="Z88" s="99"/>
      <c r="AA88" s="99"/>
    </row>
    <row r="89" spans="1:27" s="102" customFormat="1" ht="15">
      <c r="A89" s="94"/>
      <c r="B89" s="95"/>
      <c r="C89" s="96"/>
      <c r="D89" s="95"/>
      <c r="E89" s="95"/>
      <c r="F89" s="95"/>
      <c r="G89" s="95"/>
      <c r="H89" s="95"/>
      <c r="I89" s="95"/>
      <c r="J89" s="95"/>
      <c r="K89" s="97"/>
      <c r="L89" s="97"/>
      <c r="M89" s="97"/>
      <c r="N89" s="97"/>
      <c r="O89" s="97"/>
      <c r="P89" s="97"/>
      <c r="Q89" s="97"/>
      <c r="R89" s="98"/>
      <c r="S89" s="99"/>
      <c r="T89" s="99"/>
      <c r="U89" s="99"/>
      <c r="V89" s="99"/>
      <c r="W89" s="99"/>
      <c r="X89" s="99"/>
      <c r="Y89" s="99"/>
      <c r="Z89" s="99"/>
      <c r="AA89" s="99"/>
    </row>
    <row r="90" spans="1:27" s="102" customFormat="1" ht="15">
      <c r="A90" s="94"/>
      <c r="B90" s="95"/>
      <c r="C90" s="96"/>
      <c r="D90" s="95"/>
      <c r="E90" s="95"/>
      <c r="F90" s="95"/>
      <c r="G90" s="95"/>
      <c r="H90" s="95"/>
      <c r="I90" s="95"/>
      <c r="J90" s="95"/>
      <c r="K90" s="97"/>
      <c r="L90" s="97"/>
      <c r="M90" s="97"/>
      <c r="N90" s="97"/>
      <c r="O90" s="97"/>
      <c r="P90" s="97"/>
      <c r="Q90" s="97"/>
      <c r="R90" s="98"/>
      <c r="S90" s="99"/>
      <c r="T90" s="99"/>
      <c r="U90" s="99"/>
      <c r="V90" s="99"/>
      <c r="W90" s="99"/>
      <c r="X90" s="99"/>
      <c r="Y90" s="99"/>
      <c r="Z90" s="99"/>
      <c r="AA90" s="99"/>
    </row>
    <row r="91" spans="1:27" s="102" customFormat="1" ht="15">
      <c r="A91" s="94"/>
      <c r="B91" s="95"/>
      <c r="C91" s="96"/>
      <c r="D91" s="95"/>
      <c r="E91" s="95"/>
      <c r="F91" s="95"/>
      <c r="G91" s="95"/>
      <c r="H91" s="95"/>
      <c r="I91" s="95"/>
      <c r="J91" s="95"/>
      <c r="K91" s="97"/>
      <c r="L91" s="97"/>
      <c r="M91" s="97"/>
      <c r="N91" s="97"/>
      <c r="O91" s="97"/>
      <c r="P91" s="97"/>
      <c r="Q91" s="97"/>
      <c r="R91" s="98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12.75">
      <c r="A92" s="94"/>
      <c r="B92" s="95"/>
      <c r="C92" s="96"/>
      <c r="D92" s="95"/>
      <c r="E92" s="95"/>
      <c r="F92" s="95"/>
      <c r="G92" s="95"/>
      <c r="H92" s="95"/>
      <c r="I92" s="95"/>
      <c r="J92" s="95"/>
      <c r="K92" s="97"/>
      <c r="L92" s="97"/>
      <c r="M92" s="97"/>
      <c r="N92" s="97"/>
      <c r="O92" s="97"/>
      <c r="P92" s="97"/>
      <c r="Q92" s="97"/>
      <c r="R92" s="98"/>
    </row>
    <row r="93" spans="1:27" ht="12.75">
      <c r="A93" s="94"/>
      <c r="B93" s="95"/>
      <c r="C93" s="96"/>
      <c r="D93" s="95"/>
      <c r="E93" s="95"/>
      <c r="F93" s="95"/>
      <c r="G93" s="95"/>
      <c r="H93" s="95"/>
      <c r="I93" s="95"/>
      <c r="J93" s="95"/>
      <c r="K93" s="97"/>
      <c r="L93" s="97"/>
      <c r="M93" s="97"/>
      <c r="N93" s="97"/>
      <c r="O93" s="97"/>
      <c r="P93" s="97"/>
      <c r="Q93" s="97"/>
      <c r="R93" s="98"/>
    </row>
    <row r="94" spans="1:27" ht="12.75">
      <c r="A94" s="94"/>
      <c r="B94" s="95"/>
      <c r="C94" s="96"/>
      <c r="D94" s="95"/>
      <c r="E94" s="95"/>
      <c r="F94" s="95"/>
      <c r="G94" s="95"/>
      <c r="H94" s="95"/>
      <c r="I94" s="95"/>
      <c r="J94" s="95"/>
      <c r="K94" s="97"/>
      <c r="L94" s="97"/>
      <c r="M94" s="97"/>
      <c r="N94" s="97"/>
      <c r="O94" s="97"/>
      <c r="P94" s="97"/>
      <c r="Q94" s="97"/>
      <c r="R94" s="98"/>
    </row>
  </sheetData>
  <mergeCells count="28">
    <mergeCell ref="R8:R12"/>
    <mergeCell ref="O10:O12"/>
    <mergeCell ref="P10:Q11"/>
    <mergeCell ref="K11:K12"/>
    <mergeCell ref="N8:N12"/>
    <mergeCell ref="L11:L12"/>
    <mergeCell ref="O8:Q9"/>
    <mergeCell ref="A8:A12"/>
    <mergeCell ref="D8:D12"/>
    <mergeCell ref="E8:E12"/>
    <mergeCell ref="F8:F12"/>
    <mergeCell ref="G8:G12"/>
    <mergeCell ref="K9:L10"/>
    <mergeCell ref="M8:M12"/>
    <mergeCell ref="H8:H12"/>
    <mergeCell ref="J9:J12"/>
    <mergeCell ref="A1:B1"/>
    <mergeCell ref="A2:B2"/>
    <mergeCell ref="C1:Q1"/>
    <mergeCell ref="C2:Q2"/>
    <mergeCell ref="B8:B12"/>
    <mergeCell ref="C8:C12"/>
    <mergeCell ref="B6:R6"/>
    <mergeCell ref="A4:R4"/>
    <mergeCell ref="A5:R5"/>
    <mergeCell ref="O7:R7"/>
    <mergeCell ref="I8:I12"/>
    <mergeCell ref="J8:L8"/>
  </mergeCells>
  <phoneticPr fontId="92" type="noConversion"/>
  <printOptions horizontalCentered="1"/>
  <pageMargins left="0" right="0" top="0.59055118110236227" bottom="0.51181102362204722" header="0.6692913385826772" footer="0.39370078740157483"/>
  <pageSetup paperSize="9" scale="70" firstPageNumber="4294963191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KH 2019 Bieu1a VOn TT</vt:lpstr>
      <vt:lpstr>TT 2018 PB bieu 1b</vt:lpstr>
      <vt:lpstr>KH 2018 Bieu2a VOn SDD</vt:lpstr>
      <vt:lpstr>SDD 2017 PB bieu 2b</vt:lpstr>
      <vt:lpstr>KH 2017 Bieu3 VON TINH TW QL</vt:lpstr>
      <vt:lpstr>'KH 2017 Bieu3 VON TINH TW QL'!Print_Titles</vt:lpstr>
      <vt:lpstr>'KH 2018 Bieu2a VOn SDD'!Print_Titles</vt:lpstr>
      <vt:lpstr>'KH 2019 Bieu1a VOn TT'!Print_Titles</vt:lpstr>
      <vt:lpstr>'SDD 2017 PB bieu 2b'!Print_Titles</vt:lpstr>
      <vt:lpstr>'TT 2018 PB bieu 1b'!Print_Titles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HIEU</dc:creator>
  <cp:lastModifiedBy>Windows User</cp:lastModifiedBy>
  <cp:lastPrinted>2019-01-02T06:56:33Z</cp:lastPrinted>
  <dcterms:created xsi:type="dcterms:W3CDTF">2016-11-11T23:26:44Z</dcterms:created>
  <dcterms:modified xsi:type="dcterms:W3CDTF">2020-04-08T08:39:07Z</dcterms:modified>
</cp:coreProperties>
</file>